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wnloads\Desktop\Ivana\Financijski izvještaji\2024\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E270" i="9"/>
  <c r="B270" i="9" s="1"/>
  <c r="M269" i="9"/>
  <c r="L269" i="9"/>
  <c r="F269" i="9" s="1"/>
  <c r="B269" i="9" s="1"/>
  <c r="E269" i="9"/>
  <c r="M268" i="9"/>
  <c r="L268" i="9"/>
  <c r="F268" i="9" s="1"/>
  <c r="E268" i="9"/>
  <c r="M267" i="9"/>
  <c r="L267" i="9"/>
  <c r="F267" i="9"/>
  <c r="E267" i="9"/>
  <c r="M266" i="9"/>
  <c r="L266" i="9"/>
  <c r="F266" i="9" s="1"/>
  <c r="E266" i="9"/>
  <c r="B266" i="9" s="1"/>
  <c r="M265" i="9"/>
  <c r="L265" i="9"/>
  <c r="F265" i="9" s="1"/>
  <c r="E265" i="9"/>
  <c r="B265" i="9"/>
  <c r="M264" i="9"/>
  <c r="L264" i="9"/>
  <c r="F264" i="9" s="1"/>
  <c r="E264" i="9"/>
  <c r="B264" i="9" s="1"/>
  <c r="M263" i="9"/>
  <c r="L263" i="9"/>
  <c r="F263" i="9"/>
  <c r="E263" i="9"/>
  <c r="B263" i="9" s="1"/>
  <c r="M262" i="9"/>
  <c r="L262" i="9"/>
  <c r="F262" i="9" s="1"/>
  <c r="E262" i="9"/>
  <c r="M261" i="9"/>
  <c r="L261" i="9"/>
  <c r="F261" i="9" s="1"/>
  <c r="B261" i="9" s="1"/>
  <c r="E261" i="9"/>
  <c r="M260" i="9"/>
  <c r="L260" i="9"/>
  <c r="F260" i="9" s="1"/>
  <c r="E260" i="9"/>
  <c r="M259" i="9"/>
  <c r="L259" i="9"/>
  <c r="F259" i="9"/>
  <c r="B259" i="9" s="1"/>
  <c r="E259" i="9"/>
  <c r="M258" i="9"/>
  <c r="L258" i="9"/>
  <c r="F258" i="9" s="1"/>
  <c r="E258" i="9"/>
  <c r="B258" i="9" s="1"/>
  <c r="M257" i="9"/>
  <c r="F257" i="9" s="1"/>
  <c r="L257" i="9"/>
  <c r="E257" i="9"/>
  <c r="B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M243" i="9"/>
  <c r="L243" i="9"/>
  <c r="F243" i="9"/>
  <c r="B243" i="9" s="1"/>
  <c r="E243" i="9"/>
  <c r="M242" i="9"/>
  <c r="L242" i="9"/>
  <c r="F242" i="9" s="1"/>
  <c r="E242" i="9"/>
  <c r="B242" i="9" s="1"/>
  <c r="M241" i="9"/>
  <c r="F241" i="9" s="1"/>
  <c r="L241" i="9"/>
  <c r="E241" i="9"/>
  <c r="B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M235" i="9"/>
  <c r="L235" i="9"/>
  <c r="F235" i="9"/>
  <c r="B235" i="9" s="1"/>
  <c r="E235" i="9"/>
  <c r="M234" i="9"/>
  <c r="L234" i="9"/>
  <c r="F234" i="9" s="1"/>
  <c r="E234" i="9"/>
  <c r="B234" i="9" s="1"/>
  <c r="M233" i="9"/>
  <c r="F233" i="9" s="1"/>
  <c r="L233" i="9"/>
  <c r="E233" i="9"/>
  <c r="B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M227" i="9"/>
  <c r="L227" i="9"/>
  <c r="F227" i="9"/>
  <c r="B227" i="9" s="1"/>
  <c r="E227" i="9"/>
  <c r="M226" i="9"/>
  <c r="L226" i="9"/>
  <c r="F226" i="9" s="1"/>
  <c r="E226" i="9"/>
  <c r="B226" i="9" s="1"/>
  <c r="M225" i="9"/>
  <c r="F225" i="9" s="1"/>
  <c r="L225" i="9"/>
  <c r="E225" i="9"/>
  <c r="B225" i="9"/>
  <c r="M224" i="9"/>
  <c r="L224" i="9"/>
  <c r="F224" i="9" s="1"/>
  <c r="E224" i="9"/>
  <c r="B224" i="9" s="1"/>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F217" i="9" s="1"/>
  <c r="B217" i="9" s="1"/>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H122" i="9"/>
  <c r="G122" i="9"/>
  <c r="E122" i="9" s="1"/>
  <c r="F122" i="9"/>
  <c r="H121" i="9"/>
  <c r="G121" i="9"/>
  <c r="E121" i="9" s="1"/>
  <c r="F121" i="9"/>
  <c r="B121" i="9"/>
  <c r="H120" i="9"/>
  <c r="G120" i="9"/>
  <c r="F120" i="9"/>
  <c r="E120" i="9"/>
  <c r="B120" i="9" s="1"/>
  <c r="H119" i="9"/>
  <c r="G119" i="9"/>
  <c r="F119" i="9"/>
  <c r="E119" i="9"/>
  <c r="H118" i="9"/>
  <c r="G118" i="9"/>
  <c r="E118" i="9" s="1"/>
  <c r="F118" i="9"/>
  <c r="H117" i="9"/>
  <c r="G117" i="9"/>
  <c r="E117" i="9" s="1"/>
  <c r="F117" i="9"/>
  <c r="B117" i="9"/>
  <c r="H116" i="9"/>
  <c r="G116" i="9"/>
  <c r="F116" i="9"/>
  <c r="E116" i="9"/>
  <c r="B116" i="9" s="1"/>
  <c r="H115" i="9"/>
  <c r="G115" i="9"/>
  <c r="F115" i="9"/>
  <c r="E115" i="9"/>
  <c r="H114" i="9"/>
  <c r="G114" i="9"/>
  <c r="E114" i="9" s="1"/>
  <c r="F114" i="9"/>
  <c r="H113" i="9"/>
  <c r="G113" i="9"/>
  <c r="E113" i="9" s="1"/>
  <c r="F113" i="9"/>
  <c r="B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F105" i="9"/>
  <c r="B105" i="9"/>
  <c r="H104" i="9"/>
  <c r="G104" i="9"/>
  <c r="F104" i="9"/>
  <c r="E104" i="9"/>
  <c r="B104" i="9" s="1"/>
  <c r="H103" i="9"/>
  <c r="G103" i="9"/>
  <c r="F103" i="9"/>
  <c r="E103" i="9"/>
  <c r="H102" i="9"/>
  <c r="G102" i="9"/>
  <c r="E102" i="9" s="1"/>
  <c r="F102" i="9"/>
  <c r="H101" i="9"/>
  <c r="G101" i="9"/>
  <c r="E101" i="9" s="1"/>
  <c r="F101" i="9"/>
  <c r="B101" i="9"/>
  <c r="H100" i="9"/>
  <c r="G100" i="9"/>
  <c r="F100" i="9"/>
  <c r="E100" i="9"/>
  <c r="B100" i="9" s="1"/>
  <c r="H99" i="9"/>
  <c r="G99" i="9"/>
  <c r="F99" i="9"/>
  <c r="E99" i="9"/>
  <c r="H98" i="9"/>
  <c r="G98" i="9"/>
  <c r="E98" i="9" s="1"/>
  <c r="F98" i="9"/>
  <c r="H97" i="9"/>
  <c r="G97" i="9"/>
  <c r="E97" i="9" s="1"/>
  <c r="F97" i="9"/>
  <c r="B97" i="9"/>
  <c r="H96" i="9"/>
  <c r="G96" i="9"/>
  <c r="F96" i="9"/>
  <c r="E96" i="9"/>
  <c r="B96" i="9" s="1"/>
  <c r="H95" i="9"/>
  <c r="G95" i="9"/>
  <c r="F95" i="9"/>
  <c r="E95" i="9"/>
  <c r="H94" i="9"/>
  <c r="G94" i="9"/>
  <c r="E94" i="9" s="1"/>
  <c r="F94" i="9"/>
  <c r="H93" i="9"/>
  <c r="G93" i="9"/>
  <c r="F93" i="9"/>
  <c r="E93" i="9"/>
  <c r="B93" i="9" s="1"/>
  <c r="H92" i="9"/>
  <c r="E92" i="9" s="1"/>
  <c r="G92" i="9"/>
  <c r="F92" i="9"/>
  <c r="H91" i="9"/>
  <c r="G91" i="9"/>
  <c r="E91" i="9" s="1"/>
  <c r="B91" i="9" s="1"/>
  <c r="F91" i="9"/>
  <c r="H90" i="9"/>
  <c r="G90" i="9"/>
  <c r="F90" i="9"/>
  <c r="H89" i="9"/>
  <c r="G89" i="9"/>
  <c r="F89" i="9"/>
  <c r="E89" i="9"/>
  <c r="B89" i="9" s="1"/>
  <c r="H88" i="9"/>
  <c r="E88" i="9" s="1"/>
  <c r="B88" i="9" s="1"/>
  <c r="G88" i="9"/>
  <c r="F88" i="9"/>
  <c r="H87" i="9"/>
  <c r="G87" i="9"/>
  <c r="E87" i="9" s="1"/>
  <c r="B87" i="9" s="1"/>
  <c r="F87" i="9"/>
  <c r="H86" i="9"/>
  <c r="G86" i="9"/>
  <c r="F86" i="9"/>
  <c r="H85" i="9"/>
  <c r="G85" i="9"/>
  <c r="F85" i="9"/>
  <c r="E85" i="9"/>
  <c r="B85" i="9" s="1"/>
  <c r="H84" i="9"/>
  <c r="E84" i="9" s="1"/>
  <c r="G84" i="9"/>
  <c r="F84" i="9"/>
  <c r="H83" i="9"/>
  <c r="G83" i="9"/>
  <c r="E83" i="9" s="1"/>
  <c r="B83" i="9" s="1"/>
  <c r="F83" i="9"/>
  <c r="H82" i="9"/>
  <c r="G82" i="9"/>
  <c r="F82" i="9"/>
  <c r="H81" i="9"/>
  <c r="G81" i="9"/>
  <c r="F81" i="9"/>
  <c r="E81" i="9"/>
  <c r="B81" i="9" s="1"/>
  <c r="H80" i="9"/>
  <c r="E80" i="9" s="1"/>
  <c r="B80" i="9" s="1"/>
  <c r="G80" i="9"/>
  <c r="F80" i="9"/>
  <c r="H79" i="9"/>
  <c r="G79" i="9"/>
  <c r="E79" i="9" s="1"/>
  <c r="B79" i="9" s="1"/>
  <c r="F79" i="9"/>
  <c r="H78" i="9"/>
  <c r="G78" i="9"/>
  <c r="F78" i="9"/>
  <c r="H77" i="9"/>
  <c r="G77" i="9"/>
  <c r="F77" i="9"/>
  <c r="E77" i="9"/>
  <c r="B77" i="9" s="1"/>
  <c r="H76" i="9"/>
  <c r="E76" i="9" s="1"/>
  <c r="G76" i="9"/>
  <c r="F76" i="9"/>
  <c r="H75" i="9"/>
  <c r="G75" i="9"/>
  <c r="E75" i="9" s="1"/>
  <c r="B75" i="9" s="1"/>
  <c r="F75" i="9"/>
  <c r="H74" i="9"/>
  <c r="G74" i="9"/>
  <c r="F74" i="9"/>
  <c r="H73" i="9"/>
  <c r="G73" i="9"/>
  <c r="F73" i="9"/>
  <c r="E73" i="9"/>
  <c r="B73" i="9" s="1"/>
  <c r="H72" i="9"/>
  <c r="E72" i="9" s="1"/>
  <c r="B72" i="9" s="1"/>
  <c r="G72" i="9"/>
  <c r="F72" i="9"/>
  <c r="H71" i="9"/>
  <c r="G71" i="9"/>
  <c r="E71" i="9" s="1"/>
  <c r="B71" i="9" s="1"/>
  <c r="F71" i="9"/>
  <c r="H70" i="9"/>
  <c r="G70" i="9"/>
  <c r="F70" i="9"/>
  <c r="H69" i="9"/>
  <c r="G69" i="9"/>
  <c r="F69" i="9"/>
  <c r="E69" i="9"/>
  <c r="B69" i="9" s="1"/>
  <c r="H68" i="9"/>
  <c r="G68" i="9"/>
  <c r="E68" i="9" s="1"/>
  <c r="F68" i="9"/>
  <c r="H67" i="9"/>
  <c r="G67" i="9"/>
  <c r="E67" i="9" s="1"/>
  <c r="B67" i="9" s="1"/>
  <c r="F67" i="9"/>
  <c r="H66" i="9"/>
  <c r="G66" i="9"/>
  <c r="F66" i="9"/>
  <c r="H65" i="9"/>
  <c r="G65" i="9"/>
  <c r="F65" i="9"/>
  <c r="E65" i="9"/>
  <c r="B65" i="9" s="1"/>
  <c r="H64" i="9"/>
  <c r="E64" i="9" s="1"/>
  <c r="B64" i="9" s="1"/>
  <c r="G64" i="9"/>
  <c r="F64" i="9"/>
  <c r="H63" i="9"/>
  <c r="G63" i="9"/>
  <c r="E63" i="9" s="1"/>
  <c r="B63" i="9" s="1"/>
  <c r="F63" i="9"/>
  <c r="H62" i="9"/>
  <c r="G62" i="9"/>
  <c r="F62" i="9"/>
  <c r="H61" i="9"/>
  <c r="G61" i="9"/>
  <c r="F61" i="9"/>
  <c r="E61" i="9"/>
  <c r="B61" i="9" s="1"/>
  <c r="H60" i="9"/>
  <c r="E60" i="9" s="1"/>
  <c r="G60" i="9"/>
  <c r="F60" i="9"/>
  <c r="H59" i="9"/>
  <c r="G59" i="9"/>
  <c r="E59" i="9" s="1"/>
  <c r="B59" i="9" s="1"/>
  <c r="F59" i="9"/>
  <c r="H58" i="9"/>
  <c r="G58" i="9"/>
  <c r="F58" i="9"/>
  <c r="H57" i="9"/>
  <c r="G57" i="9"/>
  <c r="F57" i="9"/>
  <c r="E57" i="9"/>
  <c r="B57" i="9" s="1"/>
  <c r="H56" i="9"/>
  <c r="E56" i="9" s="1"/>
  <c r="B56" i="9" s="1"/>
  <c r="G56" i="9"/>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G46" i="9"/>
  <c r="F46" i="9"/>
  <c r="H45" i="9"/>
  <c r="G45" i="9"/>
  <c r="F45" i="9"/>
  <c r="E45" i="9"/>
  <c r="B45" i="9" s="1"/>
  <c r="H44" i="9"/>
  <c r="G44" i="9"/>
  <c r="F44" i="9"/>
  <c r="H43" i="9"/>
  <c r="G43" i="9"/>
  <c r="F43" i="9"/>
  <c r="H42" i="9"/>
  <c r="E42" i="9" s="1"/>
  <c r="B42" i="9" s="1"/>
  <c r="G42" i="9"/>
  <c r="F42" i="9"/>
  <c r="H41" i="9"/>
  <c r="G41" i="9"/>
  <c r="F41" i="9"/>
  <c r="E41" i="9"/>
  <c r="B41" i="9" s="1"/>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F32" i="9"/>
  <c r="H31" i="9"/>
  <c r="G31" i="9"/>
  <c r="F31" i="9"/>
  <c r="H30" i="9"/>
  <c r="G30" i="9"/>
  <c r="F30" i="9"/>
  <c r="H29" i="9"/>
  <c r="G29" i="9"/>
  <c r="F29" i="9"/>
  <c r="E29" i="9"/>
  <c r="B29" i="9" s="1"/>
  <c r="H28" i="9"/>
  <c r="E28" i="9" s="1"/>
  <c r="G28" i="9"/>
  <c r="F28" i="9"/>
  <c r="H27" i="9"/>
  <c r="G27" i="9"/>
  <c r="F27" i="9"/>
  <c r="H26" i="9"/>
  <c r="G26" i="9"/>
  <c r="F26" i="9"/>
  <c r="H25" i="9"/>
  <c r="G25" i="9"/>
  <c r="F25" i="9"/>
  <c r="E25" i="9"/>
  <c r="B25" i="9" s="1"/>
  <c r="H24" i="9"/>
  <c r="E24" i="9" s="1"/>
  <c r="B24" i="9" s="1"/>
  <c r="G24" i="9"/>
  <c r="F24" i="9"/>
  <c r="H23" i="9"/>
  <c r="G23" i="9"/>
  <c r="F23" i="9"/>
  <c r="H22" i="9"/>
  <c r="G22" i="9"/>
  <c r="F22" i="9"/>
  <c r="F21" i="9"/>
  <c r="F4" i="9"/>
  <c r="O3" i="9"/>
  <c r="G275" i="9" s="1"/>
  <c r="I3" i="9"/>
  <c r="H3" i="9"/>
  <c r="G3" i="9"/>
  <c r="D101" i="8"/>
  <c r="D95" i="8"/>
  <c r="D90" i="8"/>
  <c r="D85" i="8"/>
  <c r="D80" i="8"/>
  <c r="D75" i="8"/>
  <c r="D70" i="8"/>
  <c r="D65" i="8"/>
  <c r="D60" i="8"/>
  <c r="D55" i="8"/>
  <c r="D49" i="8" s="1"/>
  <c r="D43" i="8" s="1"/>
  <c r="D50" i="8"/>
  <c r="D44" i="8"/>
  <c r="D36" i="8"/>
  <c r="D26" i="8"/>
  <c r="D24" i="8" s="1"/>
  <c r="C1499" i="1" s="1"/>
  <c r="D18" i="8"/>
  <c r="D8" i="8"/>
  <c r="D6" i="8" s="1"/>
  <c r="C1481" i="1" s="1"/>
  <c r="E44" i="7"/>
  <c r="I32" i="3" s="1"/>
  <c r="D44" i="7"/>
  <c r="E39" i="7"/>
  <c r="D39" i="7"/>
  <c r="D38" i="7" s="1"/>
  <c r="E38" i="7"/>
  <c r="I31" i="3" s="1"/>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D78" i="5"/>
  <c r="F77" i="5"/>
  <c r="F76" i="5"/>
  <c r="F75" i="5"/>
  <c r="F74" i="5"/>
  <c r="F73" i="5"/>
  <c r="F72" i="5"/>
  <c r="F71" i="5"/>
  <c r="E70" i="5"/>
  <c r="D70" i="5"/>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s="1"/>
  <c r="F593" i="4" s="1"/>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E528"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F416" i="4"/>
  <c r="E416" i="4"/>
  <c r="E643" i="4" s="1"/>
  <c r="D637"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E133" i="4" s="1"/>
  <c r="D129" i="1" s="1"/>
  <c r="D134" i="4"/>
  <c r="D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H32" i="3"/>
  <c r="G32" i="3"/>
  <c r="B32" i="3"/>
  <c r="H31" i="3"/>
  <c r="G31" i="3"/>
  <c r="B31" i="3"/>
  <c r="I30" i="3"/>
  <c r="H30" i="3"/>
  <c r="G30" i="3"/>
  <c r="B30" i="3"/>
  <c r="H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H1577" i="1"/>
  <c r="G1577" i="1"/>
  <c r="C1577" i="1"/>
  <c r="C1576" i="1"/>
  <c r="G1576" i="1" s="1"/>
  <c r="G1575" i="1"/>
  <c r="C1575" i="1"/>
  <c r="H1575" i="1" s="1"/>
  <c r="H1574" i="1"/>
  <c r="C1574" i="1"/>
  <c r="G1574" i="1" s="1"/>
  <c r="H1573" i="1"/>
  <c r="G1573" i="1"/>
  <c r="C1573" i="1"/>
  <c r="H1572" i="1"/>
  <c r="C1572" i="1"/>
  <c r="G1572" i="1" s="1"/>
  <c r="G1571" i="1"/>
  <c r="C1571" i="1"/>
  <c r="H1571" i="1" s="1"/>
  <c r="H1570" i="1"/>
  <c r="C1570" i="1"/>
  <c r="G1570" i="1" s="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H1561" i="1"/>
  <c r="G1561" i="1"/>
  <c r="C1561" i="1"/>
  <c r="H1560" i="1"/>
  <c r="C1560" i="1"/>
  <c r="G1560" i="1" s="1"/>
  <c r="G1559" i="1"/>
  <c r="C1559" i="1"/>
  <c r="H1559" i="1" s="1"/>
  <c r="H1558" i="1"/>
  <c r="C1558" i="1"/>
  <c r="G1558" i="1" s="1"/>
  <c r="H1557" i="1"/>
  <c r="G1557" i="1"/>
  <c r="C1557" i="1"/>
  <c r="H1556" i="1"/>
  <c r="C1556" i="1"/>
  <c r="G1556" i="1" s="1"/>
  <c r="G1555" i="1"/>
  <c r="C1555" i="1"/>
  <c r="H1555" i="1" s="1"/>
  <c r="H1554" i="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H1544" i="1"/>
  <c r="C1544" i="1"/>
  <c r="G1544" i="1" s="1"/>
  <c r="G1543" i="1"/>
  <c r="C1543" i="1"/>
  <c r="H1543" i="1" s="1"/>
  <c r="H1542" i="1"/>
  <c r="C1542" i="1"/>
  <c r="G1542" i="1" s="1"/>
  <c r="H1541" i="1"/>
  <c r="G1541" i="1"/>
  <c r="C1541" i="1"/>
  <c r="H1540" i="1"/>
  <c r="C1540" i="1"/>
  <c r="G1540" i="1" s="1"/>
  <c r="G1539" i="1"/>
  <c r="C1539" i="1"/>
  <c r="H1539" i="1" s="1"/>
  <c r="H1538" i="1"/>
  <c r="C1538" i="1"/>
  <c r="G1538" i="1" s="1"/>
  <c r="H1537" i="1"/>
  <c r="G1537" i="1"/>
  <c r="C1537" i="1"/>
  <c r="C1536" i="1"/>
  <c r="G1536" i="1" s="1"/>
  <c r="G1535" i="1"/>
  <c r="C1535" i="1"/>
  <c r="H1535" i="1" s="1"/>
  <c r="C1534" i="1"/>
  <c r="G1534" i="1" s="1"/>
  <c r="H1533" i="1"/>
  <c r="G1533" i="1"/>
  <c r="C1533" i="1"/>
  <c r="H1532" i="1"/>
  <c r="C1532" i="1"/>
  <c r="G1532" i="1" s="1"/>
  <c r="G1531" i="1"/>
  <c r="C1531" i="1"/>
  <c r="H1531" i="1" s="1"/>
  <c r="H1530" i="1"/>
  <c r="C1530" i="1"/>
  <c r="G1530" i="1" s="1"/>
  <c r="H1529" i="1"/>
  <c r="G1529" i="1"/>
  <c r="C1529" i="1"/>
  <c r="H1528" i="1"/>
  <c r="C1528" i="1"/>
  <c r="G1528" i="1" s="1"/>
  <c r="G1527" i="1"/>
  <c r="C1527" i="1"/>
  <c r="H1527" i="1" s="1"/>
  <c r="H1526" i="1"/>
  <c r="C1526" i="1"/>
  <c r="G1526" i="1" s="1"/>
  <c r="H1525" i="1"/>
  <c r="G1525" i="1"/>
  <c r="C1525" i="1"/>
  <c r="H1524" i="1"/>
  <c r="C1524" i="1"/>
  <c r="G1524" i="1" s="1"/>
  <c r="G1523" i="1"/>
  <c r="C1523" i="1"/>
  <c r="H1523" i="1" s="1"/>
  <c r="H1522" i="1"/>
  <c r="C1522" i="1"/>
  <c r="G1522" i="1" s="1"/>
  <c r="H1521" i="1"/>
  <c r="G1521" i="1"/>
  <c r="C1521" i="1"/>
  <c r="C1520" i="1"/>
  <c r="G1520" i="1" s="1"/>
  <c r="G1519" i="1"/>
  <c r="C1519" i="1"/>
  <c r="H1519" i="1" s="1"/>
  <c r="C1518" i="1"/>
  <c r="G1518" i="1" s="1"/>
  <c r="H1516" i="1"/>
  <c r="C1516" i="1"/>
  <c r="G1516" i="1" s="1"/>
  <c r="G1515" i="1"/>
  <c r="C1515" i="1"/>
  <c r="H1515" i="1" s="1"/>
  <c r="H1514" i="1"/>
  <c r="C1514" i="1"/>
  <c r="G1514" i="1" s="1"/>
  <c r="H1513" i="1"/>
  <c r="G1513" i="1"/>
  <c r="C1513" i="1"/>
  <c r="C1512" i="1"/>
  <c r="G1512" i="1" s="1"/>
  <c r="G1511" i="1"/>
  <c r="C1511" i="1"/>
  <c r="H1511" i="1" s="1"/>
  <c r="C1510" i="1"/>
  <c r="G1510" i="1" s="1"/>
  <c r="G1509" i="1"/>
  <c r="C1509" i="1"/>
  <c r="H1509" i="1" s="1"/>
  <c r="H1508" i="1"/>
  <c r="C1508" i="1"/>
  <c r="G1508" i="1" s="1"/>
  <c r="G1507" i="1"/>
  <c r="C1507" i="1"/>
  <c r="H1507" i="1" s="1"/>
  <c r="H1506" i="1"/>
  <c r="C1506" i="1"/>
  <c r="G1506" i="1" s="1"/>
  <c r="H1505" i="1"/>
  <c r="G1505" i="1"/>
  <c r="C1505" i="1"/>
  <c r="H1504" i="1"/>
  <c r="C1504" i="1"/>
  <c r="G1504" i="1" s="1"/>
  <c r="C1503" i="1"/>
  <c r="H1503" i="1" s="1"/>
  <c r="H1502" i="1"/>
  <c r="C1502" i="1"/>
  <c r="G1502" i="1" s="1"/>
  <c r="C1501" i="1"/>
  <c r="G1501" i="1" s="1"/>
  <c r="H1500" i="1"/>
  <c r="C1500" i="1"/>
  <c r="G1500" i="1" s="1"/>
  <c r="H1498" i="1"/>
  <c r="C1498" i="1"/>
  <c r="G1498" i="1" s="1"/>
  <c r="H1497" i="1"/>
  <c r="G1497" i="1"/>
  <c r="C1497" i="1"/>
  <c r="C1496" i="1"/>
  <c r="G1496" i="1" s="1"/>
  <c r="G1495" i="1"/>
  <c r="C1495" i="1"/>
  <c r="H1495" i="1" s="1"/>
  <c r="C1494" i="1"/>
  <c r="G1494" i="1" s="1"/>
  <c r="H1493" i="1"/>
  <c r="G1493" i="1"/>
  <c r="C1493" i="1"/>
  <c r="C1492" i="1"/>
  <c r="G1492" i="1" s="1"/>
  <c r="G1491" i="1"/>
  <c r="C1491" i="1"/>
  <c r="H1491" i="1" s="1"/>
  <c r="H1490" i="1"/>
  <c r="C1490" i="1"/>
  <c r="G1490" i="1" s="1"/>
  <c r="H1489" i="1"/>
  <c r="G1489" i="1"/>
  <c r="C1489" i="1"/>
  <c r="H1488" i="1"/>
  <c r="C1488" i="1"/>
  <c r="G1488" i="1" s="1"/>
  <c r="G1487" i="1"/>
  <c r="C1487" i="1"/>
  <c r="H1487" i="1" s="1"/>
  <c r="C1486" i="1"/>
  <c r="G1486" i="1" s="1"/>
  <c r="H1485" i="1"/>
  <c r="C1485" i="1"/>
  <c r="G1485" i="1" s="1"/>
  <c r="C1484" i="1"/>
  <c r="G1484" i="1" s="1"/>
  <c r="C1483" i="1"/>
  <c r="H1483" i="1" s="1"/>
  <c r="H1482" i="1"/>
  <c r="C1482" i="1"/>
  <c r="G1482" i="1" s="1"/>
  <c r="C1480" i="1"/>
  <c r="D1479" i="1"/>
  <c r="C1479" i="1"/>
  <c r="D1478" i="1"/>
  <c r="C1478" i="1"/>
  <c r="D1477" i="1"/>
  <c r="C1477" i="1"/>
  <c r="D1476" i="1"/>
  <c r="C1476" i="1"/>
  <c r="G1475" i="1"/>
  <c r="D1475" i="1"/>
  <c r="C1475" i="1"/>
  <c r="D1474" i="1"/>
  <c r="C1474" i="1"/>
  <c r="D1473" i="1"/>
  <c r="C1473" i="1"/>
  <c r="G1472" i="1"/>
  <c r="D1472" i="1"/>
  <c r="C1472" i="1"/>
  <c r="J1472" i="1" s="1"/>
  <c r="G1471" i="1"/>
  <c r="D1471" i="1"/>
  <c r="C1471" i="1"/>
  <c r="G1470" i="1"/>
  <c r="D1470" i="1"/>
  <c r="C1470" i="1"/>
  <c r="D1469" i="1"/>
  <c r="C1469" i="1"/>
  <c r="G1468" i="1"/>
  <c r="D1468" i="1"/>
  <c r="C1468" i="1"/>
  <c r="J1468" i="1" s="1"/>
  <c r="G1467" i="1"/>
  <c r="D1467" i="1"/>
  <c r="C1467" i="1"/>
  <c r="D1466" i="1"/>
  <c r="C1466" i="1"/>
  <c r="D1465" i="1"/>
  <c r="C1465" i="1"/>
  <c r="G1464" i="1"/>
  <c r="D1464" i="1"/>
  <c r="C1464" i="1"/>
  <c r="J1464" i="1" s="1"/>
  <c r="G1463" i="1"/>
  <c r="D1463" i="1"/>
  <c r="C1463" i="1"/>
  <c r="D1462" i="1"/>
  <c r="C1462" i="1"/>
  <c r="D1461" i="1"/>
  <c r="C1461" i="1"/>
  <c r="D1460" i="1"/>
  <c r="C1460" i="1"/>
  <c r="G1459" i="1"/>
  <c r="D1459" i="1"/>
  <c r="C1459" i="1"/>
  <c r="J1459" i="1" s="1"/>
  <c r="G1458" i="1"/>
  <c r="D1458" i="1"/>
  <c r="C1458" i="1"/>
  <c r="D1457" i="1"/>
  <c r="J1457" i="1" s="1"/>
  <c r="C1457" i="1"/>
  <c r="H1456" i="1"/>
  <c r="G1456" i="1"/>
  <c r="D1456" i="1"/>
  <c r="J1456" i="1" s="1"/>
  <c r="C1456" i="1"/>
  <c r="J1455" i="1"/>
  <c r="D1455" i="1"/>
  <c r="C1455" i="1"/>
  <c r="H1455" i="1" s="1"/>
  <c r="D1454" i="1"/>
  <c r="C1454" i="1"/>
  <c r="H1454" i="1" s="1"/>
  <c r="D1453" i="1"/>
  <c r="C1453" i="1"/>
  <c r="H1452" i="1"/>
  <c r="G1452" i="1"/>
  <c r="I1452" i="1" s="1"/>
  <c r="D1452" i="1"/>
  <c r="J1452" i="1" s="1"/>
  <c r="C1452" i="1"/>
  <c r="D1451" i="1"/>
  <c r="J1451" i="1" s="1"/>
  <c r="C1451" i="1"/>
  <c r="H1450" i="1"/>
  <c r="G1450" i="1"/>
  <c r="D1450" i="1"/>
  <c r="J1450" i="1" s="1"/>
  <c r="C1450" i="1"/>
  <c r="J1449" i="1"/>
  <c r="D1449" i="1"/>
  <c r="C1449" i="1"/>
  <c r="H1449" i="1" s="1"/>
  <c r="H1448" i="1"/>
  <c r="G1448" i="1"/>
  <c r="I1448" i="1" s="1"/>
  <c r="D1448" i="1"/>
  <c r="J1448" i="1" s="1"/>
  <c r="C1448" i="1"/>
  <c r="D1447" i="1"/>
  <c r="J1447" i="1" s="1"/>
  <c r="C1447" i="1"/>
  <c r="H1446" i="1"/>
  <c r="G1446" i="1"/>
  <c r="D1446" i="1"/>
  <c r="J1446" i="1" s="1"/>
  <c r="C1446" i="1"/>
  <c r="J1445" i="1"/>
  <c r="D1445" i="1"/>
  <c r="C1445" i="1"/>
  <c r="G1445" i="1" s="1"/>
  <c r="D1444" i="1"/>
  <c r="G1444" i="1" s="1"/>
  <c r="C1444" i="1"/>
  <c r="D1443" i="1"/>
  <c r="C1443" i="1"/>
  <c r="H1443" i="1" s="1"/>
  <c r="J1442" i="1"/>
  <c r="D1442" i="1"/>
  <c r="G1442" i="1" s="1"/>
  <c r="C1442" i="1"/>
  <c r="D1441" i="1"/>
  <c r="C1441" i="1"/>
  <c r="H1441" i="1" s="1"/>
  <c r="D1440" i="1"/>
  <c r="G1440" i="1" s="1"/>
  <c r="C1440" i="1"/>
  <c r="D1439" i="1"/>
  <c r="C1439" i="1"/>
  <c r="D1438" i="1"/>
  <c r="H1438" i="1" s="1"/>
  <c r="C1438" i="1"/>
  <c r="C1437" i="1"/>
  <c r="C1436"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D1414" i="1"/>
  <c r="H1414" i="1" s="1"/>
  <c r="C1414" i="1"/>
  <c r="D1413" i="1"/>
  <c r="C1413" i="1"/>
  <c r="G1413" i="1" s="1"/>
  <c r="D1412" i="1"/>
  <c r="C1412" i="1"/>
  <c r="H1411" i="1"/>
  <c r="D1411" i="1"/>
  <c r="C1411" i="1"/>
  <c r="G1411" i="1" s="1"/>
  <c r="H1410" i="1"/>
  <c r="D1410" i="1"/>
  <c r="C1410" i="1"/>
  <c r="G1410" i="1" s="1"/>
  <c r="D1409" i="1"/>
  <c r="C1409" i="1"/>
  <c r="G1409" i="1" s="1"/>
  <c r="C1408" i="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H1340" i="1"/>
  <c r="D1340" i="1"/>
  <c r="C1340" i="1"/>
  <c r="G1340" i="1" s="1"/>
  <c r="H1339" i="1"/>
  <c r="D1339" i="1"/>
  <c r="C1339" i="1"/>
  <c r="G1339" i="1" s="1"/>
  <c r="D1338" i="1"/>
  <c r="C1338" i="1"/>
  <c r="G1338" i="1" s="1"/>
  <c r="D1337" i="1"/>
  <c r="C1337" i="1"/>
  <c r="G1337" i="1" s="1"/>
  <c r="H1336" i="1"/>
  <c r="D1336" i="1"/>
  <c r="C1336" i="1"/>
  <c r="G1336" i="1" s="1"/>
  <c r="H1335" i="1"/>
  <c r="D1335" i="1"/>
  <c r="C1335" i="1"/>
  <c r="G1335" i="1" s="1"/>
  <c r="D1334" i="1"/>
  <c r="C1334" i="1"/>
  <c r="G1334" i="1" s="1"/>
  <c r="D1333" i="1"/>
  <c r="C1333" i="1"/>
  <c r="G1333" i="1" s="1"/>
  <c r="H1332" i="1"/>
  <c r="D1332" i="1"/>
  <c r="C1332" i="1"/>
  <c r="G1332" i="1" s="1"/>
  <c r="H1331" i="1"/>
  <c r="D1331" i="1"/>
  <c r="C1331" i="1"/>
  <c r="G1331" i="1" s="1"/>
  <c r="D1330" i="1"/>
  <c r="C1330" i="1"/>
  <c r="G1330" i="1" s="1"/>
  <c r="D1329" i="1"/>
  <c r="H1328" i="1"/>
  <c r="D1328" i="1"/>
  <c r="C1328" i="1"/>
  <c r="G1328" i="1" s="1"/>
  <c r="H1327" i="1"/>
  <c r="D1327" i="1"/>
  <c r="C1327" i="1"/>
  <c r="G1327" i="1" s="1"/>
  <c r="D1326" i="1"/>
  <c r="C1326" i="1"/>
  <c r="G1326" i="1" s="1"/>
  <c r="D1325" i="1"/>
  <c r="C1325" i="1"/>
  <c r="G1325" i="1" s="1"/>
  <c r="H1324" i="1"/>
  <c r="D1324" i="1"/>
  <c r="C1324" i="1"/>
  <c r="G1324" i="1" s="1"/>
  <c r="H1323" i="1"/>
  <c r="D1323" i="1"/>
  <c r="C1323" i="1"/>
  <c r="G1323" i="1" s="1"/>
  <c r="D1322" i="1"/>
  <c r="C1322" i="1"/>
  <c r="G1322" i="1" s="1"/>
  <c r="D1321" i="1"/>
  <c r="C1321" i="1"/>
  <c r="G1321" i="1" s="1"/>
  <c r="H1320" i="1"/>
  <c r="D1320" i="1"/>
  <c r="C1320" i="1"/>
  <c r="G1320" i="1" s="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G1247" i="1" s="1"/>
  <c r="C1247" i="1"/>
  <c r="H1246" i="1"/>
  <c r="G1246" i="1"/>
  <c r="D1246" i="1"/>
  <c r="C1246" i="1"/>
  <c r="D1245" i="1"/>
  <c r="H1245" i="1" s="1"/>
  <c r="C1245" i="1"/>
  <c r="D1244" i="1"/>
  <c r="H1244" i="1" s="1"/>
  <c r="C1244" i="1"/>
  <c r="H1243" i="1"/>
  <c r="G1243" i="1"/>
  <c r="D1243" i="1"/>
  <c r="C1243" i="1"/>
  <c r="D1242" i="1"/>
  <c r="H1242" i="1" s="1"/>
  <c r="C1242" i="1"/>
  <c r="D1241" i="1"/>
  <c r="H1241" i="1" s="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D1232" i="1"/>
  <c r="H1232" i="1" s="1"/>
  <c r="C1232" i="1"/>
  <c r="H1231" i="1"/>
  <c r="G1231" i="1"/>
  <c r="D1231" i="1"/>
  <c r="C1231" i="1"/>
  <c r="H1230" i="1"/>
  <c r="G1230" i="1"/>
  <c r="D1230" i="1"/>
  <c r="C1230" i="1"/>
  <c r="H1229" i="1"/>
  <c r="D1229" i="1"/>
  <c r="G1229" i="1" s="1"/>
  <c r="C1229" i="1"/>
  <c r="H1228" i="1"/>
  <c r="G1228" i="1"/>
  <c r="D1228" i="1"/>
  <c r="C1228" i="1"/>
  <c r="C1227" i="1"/>
  <c r="H1226" i="1"/>
  <c r="G1226" i="1"/>
  <c r="D1226" i="1"/>
  <c r="C1226" i="1"/>
  <c r="H1225" i="1"/>
  <c r="G1225" i="1"/>
  <c r="D1225" i="1"/>
  <c r="C1225" i="1"/>
  <c r="D1224" i="1"/>
  <c r="H1224" i="1" s="1"/>
  <c r="C1224" i="1"/>
  <c r="H1223" i="1"/>
  <c r="D1223" i="1"/>
  <c r="G1223" i="1" s="1"/>
  <c r="C1223" i="1"/>
  <c r="D1221" i="1"/>
  <c r="H1221" i="1" s="1"/>
  <c r="C1221" i="1"/>
  <c r="D1220" i="1"/>
  <c r="H1220" i="1" s="1"/>
  <c r="C1220" i="1"/>
  <c r="D1219" i="1"/>
  <c r="H1219" i="1" s="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D1160" i="1"/>
  <c r="H1160" i="1" s="1"/>
  <c r="C1160" i="1"/>
  <c r="G1159" i="1"/>
  <c r="D1159" i="1"/>
  <c r="H1159" i="1" s="1"/>
  <c r="C1159" i="1"/>
  <c r="H1158" i="1"/>
  <c r="G1158" i="1"/>
  <c r="D1158" i="1"/>
  <c r="C1158" i="1"/>
  <c r="D1157" i="1"/>
  <c r="H1157" i="1" s="1"/>
  <c r="C1157" i="1"/>
  <c r="H1156" i="1"/>
  <c r="G1156" i="1"/>
  <c r="D1156" i="1"/>
  <c r="C1156" i="1"/>
  <c r="D1155" i="1"/>
  <c r="H1155" i="1" s="1"/>
  <c r="C1155" i="1"/>
  <c r="D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D1133" i="1"/>
  <c r="H1133" i="1" s="1"/>
  <c r="C1133" i="1"/>
  <c r="H1132" i="1"/>
  <c r="G1132" i="1"/>
  <c r="D1132" i="1"/>
  <c r="C1132" i="1"/>
  <c r="H1131" i="1"/>
  <c r="G1131" i="1"/>
  <c r="D1131" i="1"/>
  <c r="C1131" i="1"/>
  <c r="H1130" i="1"/>
  <c r="G1130" i="1"/>
  <c r="D1130" i="1"/>
  <c r="C1130" i="1"/>
  <c r="H1129" i="1"/>
  <c r="G1129" i="1"/>
  <c r="D1129" i="1"/>
  <c r="C1129" i="1"/>
  <c r="H1128" i="1"/>
  <c r="G1128" i="1"/>
  <c r="D1128" i="1"/>
  <c r="C1128" i="1"/>
  <c r="D1127" i="1"/>
  <c r="H1127" i="1" s="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G1055" i="1"/>
  <c r="D1055" i="1"/>
  <c r="H1055" i="1" s="1"/>
  <c r="C1055" i="1"/>
  <c r="G1054" i="1"/>
  <c r="D1054" i="1"/>
  <c r="H1054" i="1" s="1"/>
  <c r="C1054" i="1"/>
  <c r="D1053" i="1"/>
  <c r="H1053" i="1" s="1"/>
  <c r="C1053" i="1"/>
  <c r="D1052" i="1"/>
  <c r="H1052" i="1" s="1"/>
  <c r="C1052" i="1"/>
  <c r="D1051" i="1"/>
  <c r="H1051" i="1" s="1"/>
  <c r="C1051" i="1"/>
  <c r="G1050" i="1"/>
  <c r="D1050" i="1"/>
  <c r="H1050" i="1" s="1"/>
  <c r="C1050" i="1"/>
  <c r="H1049" i="1"/>
  <c r="D1049" i="1"/>
  <c r="G1049" i="1" s="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G1009" i="1"/>
  <c r="D1009" i="1"/>
  <c r="H1009" i="1" s="1"/>
  <c r="C1009" i="1"/>
  <c r="H1008" i="1"/>
  <c r="D1008" i="1"/>
  <c r="G1008" i="1" s="1"/>
  <c r="C1008" i="1"/>
  <c r="D1007" i="1"/>
  <c r="G1007" i="1" s="1"/>
  <c r="C1007" i="1"/>
  <c r="D1006" i="1"/>
  <c r="H1006" i="1" s="1"/>
  <c r="C1006" i="1"/>
  <c r="D1005" i="1"/>
  <c r="H1005" i="1" s="1"/>
  <c r="C1005" i="1"/>
  <c r="H1004" i="1"/>
  <c r="D1004" i="1"/>
  <c r="G1004" i="1" s="1"/>
  <c r="C1004" i="1"/>
  <c r="H1003" i="1"/>
  <c r="G1003" i="1"/>
  <c r="D1003" i="1"/>
  <c r="C1003" i="1"/>
  <c r="H1002" i="1"/>
  <c r="D1002" i="1"/>
  <c r="G1002" i="1" s="1"/>
  <c r="C1002" i="1"/>
  <c r="H1001" i="1"/>
  <c r="D1001" i="1"/>
  <c r="G1001" i="1" s="1"/>
  <c r="C1001" i="1"/>
  <c r="H1000" i="1"/>
  <c r="D1000" i="1"/>
  <c r="G1000" i="1" s="1"/>
  <c r="C1000" i="1"/>
  <c r="H999" i="1"/>
  <c r="D999" i="1"/>
  <c r="G999" i="1" s="1"/>
  <c r="C999" i="1"/>
  <c r="H998" i="1"/>
  <c r="D998" i="1"/>
  <c r="G998" i="1" s="1"/>
  <c r="C998" i="1"/>
  <c r="D997" i="1"/>
  <c r="H997" i="1" s="1"/>
  <c r="C997" i="1"/>
  <c r="H996" i="1"/>
  <c r="D996" i="1"/>
  <c r="G996" i="1" s="1"/>
  <c r="C996" i="1"/>
  <c r="H995" i="1"/>
  <c r="D995" i="1"/>
  <c r="G995" i="1" s="1"/>
  <c r="C995" i="1"/>
  <c r="H994" i="1"/>
  <c r="D994" i="1"/>
  <c r="G994" i="1" s="1"/>
  <c r="C994" i="1"/>
  <c r="D993" i="1"/>
  <c r="H993" i="1" s="1"/>
  <c r="C993" i="1"/>
  <c r="H992" i="1"/>
  <c r="G992" i="1"/>
  <c r="D992" i="1"/>
  <c r="C992" i="1"/>
  <c r="D991" i="1"/>
  <c r="H991" i="1" s="1"/>
  <c r="C991" i="1"/>
  <c r="D989" i="1"/>
  <c r="H989" i="1" s="1"/>
  <c r="C989" i="1"/>
  <c r="D988" i="1"/>
  <c r="H988" i="1" s="1"/>
  <c r="C988" i="1"/>
  <c r="H987" i="1"/>
  <c r="G987" i="1"/>
  <c r="D987" i="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D669" i="1"/>
  <c r="G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G411" i="1"/>
  <c r="D411" i="1"/>
  <c r="H411" i="1" s="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G366" i="1"/>
  <c r="D366" i="1"/>
  <c r="H366" i="1" s="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C184" i="1"/>
  <c r="H183" i="1"/>
  <c r="D183" i="1"/>
  <c r="G183" i="1" s="1"/>
  <c r="C183" i="1"/>
  <c r="H182" i="1"/>
  <c r="G182" i="1"/>
  <c r="D182" i="1"/>
  <c r="C182" i="1"/>
  <c r="H181" i="1"/>
  <c r="D181" i="1"/>
  <c r="G181" i="1" s="1"/>
  <c r="C181" i="1"/>
  <c r="H180" i="1"/>
  <c r="G180" i="1"/>
  <c r="D180" i="1"/>
  <c r="C180" i="1"/>
  <c r="H179" i="1"/>
  <c r="D179" i="1"/>
  <c r="G179" i="1" s="1"/>
  <c r="C179" i="1"/>
  <c r="H178" i="1"/>
  <c r="G178" i="1"/>
  <c r="D178" i="1"/>
  <c r="C178" i="1"/>
  <c r="H177" i="1"/>
  <c r="D177" i="1"/>
  <c r="G177" i="1" s="1"/>
  <c r="C177" i="1"/>
  <c r="H176" i="1"/>
  <c r="D176" i="1"/>
  <c r="G176" i="1" s="1"/>
  <c r="C176" i="1"/>
  <c r="H175" i="1"/>
  <c r="G175" i="1"/>
  <c r="D175" i="1"/>
  <c r="C175" i="1"/>
  <c r="H174" i="1"/>
  <c r="D174" i="1"/>
  <c r="G174" i="1" s="1"/>
  <c r="C174" i="1"/>
  <c r="C173" i="1"/>
  <c r="H172" i="1"/>
  <c r="D172" i="1"/>
  <c r="G172" i="1" s="1"/>
  <c r="C172" i="1"/>
  <c r="H171" i="1"/>
  <c r="G171" i="1"/>
  <c r="D171" i="1"/>
  <c r="C171" i="1"/>
  <c r="H170" i="1"/>
  <c r="G170" i="1"/>
  <c r="D170" i="1"/>
  <c r="C170" i="1"/>
  <c r="H169" i="1"/>
  <c r="D169" i="1"/>
  <c r="G169" i="1" s="1"/>
  <c r="C169" i="1"/>
  <c r="H168" i="1"/>
  <c r="D168" i="1"/>
  <c r="G168" i="1" s="1"/>
  <c r="C168" i="1"/>
  <c r="H167" i="1"/>
  <c r="G167" i="1"/>
  <c r="D167" i="1"/>
  <c r="C167" i="1"/>
  <c r="H166" i="1"/>
  <c r="D166" i="1"/>
  <c r="G166" i="1" s="1"/>
  <c r="C166" i="1"/>
  <c r="D165" i="1"/>
  <c r="G165" i="1" s="1"/>
  <c r="C165" i="1"/>
  <c r="H164" i="1"/>
  <c r="D164" i="1"/>
  <c r="G164" i="1" s="1"/>
  <c r="C164" i="1"/>
  <c r="H163" i="1"/>
  <c r="G163" i="1"/>
  <c r="D163" i="1"/>
  <c r="C163" i="1"/>
  <c r="H162" i="1"/>
  <c r="G162" i="1"/>
  <c r="D162" i="1"/>
  <c r="C162" i="1"/>
  <c r="H161" i="1"/>
  <c r="D161" i="1"/>
  <c r="G161" i="1" s="1"/>
  <c r="C161" i="1"/>
  <c r="D160" i="1"/>
  <c r="G160" i="1" s="1"/>
  <c r="C160" i="1"/>
  <c r="H158" i="1"/>
  <c r="G158" i="1"/>
  <c r="D158" i="1"/>
  <c r="C158" i="1"/>
  <c r="H157" i="1"/>
  <c r="D157" i="1"/>
  <c r="G157" i="1" s="1"/>
  <c r="C157" i="1"/>
  <c r="H156" i="1"/>
  <c r="G156" i="1"/>
  <c r="D156" i="1"/>
  <c r="C156" i="1"/>
  <c r="C155" i="1"/>
  <c r="H154" i="1"/>
  <c r="D154" i="1"/>
  <c r="G154" i="1" s="1"/>
  <c r="C154" i="1"/>
  <c r="H153" i="1"/>
  <c r="G153" i="1"/>
  <c r="D153" i="1"/>
  <c r="C153" i="1"/>
  <c r="H152" i="1"/>
  <c r="D152" i="1"/>
  <c r="G152" i="1" s="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D126" i="1"/>
  <c r="G126" i="1" s="1"/>
  <c r="C126" i="1"/>
  <c r="H125" i="1"/>
  <c r="D125" i="1"/>
  <c r="G125" i="1" s="1"/>
  <c r="C125" i="1"/>
  <c r="H124" i="1"/>
  <c r="G124" i="1"/>
  <c r="D124" i="1"/>
  <c r="C124" i="1"/>
  <c r="H123" i="1"/>
  <c r="D123" i="1"/>
  <c r="G123" i="1" s="1"/>
  <c r="C123" i="1"/>
  <c r="H122" i="1"/>
  <c r="G122" i="1"/>
  <c r="D122" i="1"/>
  <c r="C122" i="1"/>
  <c r="H121" i="1"/>
  <c r="G121" i="1"/>
  <c r="D121" i="1"/>
  <c r="C121" i="1"/>
  <c r="G120"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G65"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E303" i="9"/>
  <c r="B303" i="9" s="1"/>
  <c r="E287" i="9"/>
  <c r="B287" i="9" s="1"/>
  <c r="E301" i="9"/>
  <c r="B301" i="9" s="1"/>
  <c r="E33" i="9"/>
  <c r="B33" i="9" s="1"/>
  <c r="E298" i="9"/>
  <c r="B298" i="9" s="1"/>
  <c r="E294" i="9"/>
  <c r="H1453" i="1"/>
  <c r="E32" i="9"/>
  <c r="B32" i="9" s="1"/>
  <c r="J1444" i="1"/>
  <c r="J1440" i="1"/>
  <c r="E5" i="7"/>
  <c r="D1437" i="1"/>
  <c r="H1437" i="1" s="1"/>
  <c r="H1439" i="1"/>
  <c r="G1438" i="1"/>
  <c r="H1501" i="1"/>
  <c r="G1503" i="1"/>
  <c r="H1499" i="1"/>
  <c r="G1499" i="1"/>
  <c r="H1576" i="1"/>
  <c r="G1579" i="1"/>
  <c r="H1578" i="1"/>
  <c r="H1492" i="1"/>
  <c r="H1486" i="1"/>
  <c r="H1481" i="1"/>
  <c r="G1481" i="1"/>
  <c r="G1483" i="1"/>
  <c r="H1484" i="1"/>
  <c r="G1412" i="1"/>
  <c r="G1414" i="1"/>
  <c r="G1241" i="1"/>
  <c r="G1242" i="1"/>
  <c r="G66" i="1"/>
  <c r="G1278" i="1"/>
  <c r="H1263" i="1"/>
  <c r="H1264" i="1"/>
  <c r="G1264" i="1"/>
  <c r="G1263" i="1"/>
  <c r="G1245" i="1"/>
  <c r="G1244" i="1"/>
  <c r="G1155" i="1"/>
  <c r="G1236" i="1"/>
  <c r="G1237" i="1"/>
  <c r="G1232" i="1"/>
  <c r="G1227" i="1"/>
  <c r="H1227" i="1"/>
  <c r="F250" i="5"/>
  <c r="E245" i="5"/>
  <c r="D1222" i="1" s="1"/>
  <c r="G1224" i="1"/>
  <c r="G1221" i="1"/>
  <c r="G1219" i="1"/>
  <c r="G1220" i="1"/>
  <c r="G1218" i="1"/>
  <c r="G1216" i="1"/>
  <c r="G1217" i="1"/>
  <c r="E293" i="9"/>
  <c r="B293" i="9" s="1"/>
  <c r="G1157" i="1"/>
  <c r="G1160" i="1"/>
  <c r="G1062" i="1"/>
  <c r="G1056" i="1"/>
  <c r="G1148" i="1"/>
  <c r="G1151" i="1"/>
  <c r="G1138" i="1"/>
  <c r="G1124" i="1"/>
  <c r="G1127" i="1"/>
  <c r="G1133" i="1"/>
  <c r="E286" i="9"/>
  <c r="B286" i="9" s="1"/>
  <c r="G1053" i="1"/>
  <c r="G1052" i="1"/>
  <c r="G1048" i="1"/>
  <c r="G1051" i="1"/>
  <c r="G1005" i="1"/>
  <c r="H1030" i="1"/>
  <c r="H1007" i="1"/>
  <c r="G1006" i="1"/>
  <c r="G989" i="1"/>
  <c r="G997" i="1"/>
  <c r="G991" i="1"/>
  <c r="G993" i="1"/>
  <c r="G986" i="1"/>
  <c r="G988" i="1"/>
  <c r="E7" i="5"/>
  <c r="D985" i="1" s="1"/>
  <c r="G670" i="1"/>
  <c r="E31" i="9"/>
  <c r="B31" i="9" s="1"/>
  <c r="H668" i="1"/>
  <c r="E296" i="9"/>
  <c r="B296" i="9" s="1"/>
  <c r="E27" i="9"/>
  <c r="B27" i="9" s="1"/>
  <c r="E273" i="9"/>
  <c r="B273" i="9" s="1"/>
  <c r="G715" i="1"/>
  <c r="G714" i="1"/>
  <c r="F220" i="9"/>
  <c r="E275" i="9"/>
  <c r="B275" i="9" s="1"/>
  <c r="E23" i="9"/>
  <c r="B23" i="9" s="1"/>
  <c r="F652" i="4"/>
  <c r="E644" i="4"/>
  <c r="D638" i="1" s="1"/>
  <c r="G405" i="1"/>
  <c r="G404" i="1"/>
  <c r="G378" i="1"/>
  <c r="H378" i="1"/>
  <c r="F383" i="4"/>
  <c r="H364" i="1"/>
  <c r="G364" i="1"/>
  <c r="E363" i="4"/>
  <c r="D358" i="1" s="1"/>
  <c r="G288" i="1"/>
  <c r="D412" i="1"/>
  <c r="H260" i="1"/>
  <c r="G260" i="1"/>
  <c r="E263" i="4"/>
  <c r="D259" i="1" s="1"/>
  <c r="F264" i="4"/>
  <c r="G191" i="1"/>
  <c r="G189" i="1"/>
  <c r="G188" i="1"/>
  <c r="G187" i="1"/>
  <c r="G184" i="1"/>
  <c r="H184" i="1"/>
  <c r="F188" i="4"/>
  <c r="F222" i="9"/>
  <c r="E44" i="9"/>
  <c r="E43" i="9"/>
  <c r="B43" i="9" s="1"/>
  <c r="G173" i="1"/>
  <c r="H173" i="1"/>
  <c r="F177" i="4"/>
  <c r="H165" i="1"/>
  <c r="H160" i="1"/>
  <c r="E163" i="4"/>
  <c r="D159" i="1" s="1"/>
  <c r="H155" i="1"/>
  <c r="G155" i="1"/>
  <c r="F159" i="4"/>
  <c r="E40" i="9"/>
  <c r="F218" i="9"/>
  <c r="B218" i="9" s="1"/>
  <c r="H129" i="1"/>
  <c r="G129" i="1"/>
  <c r="D130" i="1"/>
  <c r="F134" i="4"/>
  <c r="F133" i="4"/>
  <c r="F124" i="4"/>
  <c r="G79" i="1"/>
  <c r="G81" i="1"/>
  <c r="F77" i="4"/>
  <c r="E6" i="4"/>
  <c r="D2" i="1" s="1"/>
  <c r="H1321" i="1"/>
  <c r="H1325" i="1"/>
  <c r="H1333" i="1"/>
  <c r="H1337" i="1"/>
  <c r="H1341" i="1"/>
  <c r="H1345" i="1"/>
  <c r="H1349" i="1"/>
  <c r="H1353" i="1"/>
  <c r="H1357" i="1"/>
  <c r="H1361" i="1"/>
  <c r="H1365" i="1"/>
  <c r="H1369" i="1"/>
  <c r="H1373" i="1"/>
  <c r="H1377" i="1"/>
  <c r="H1381" i="1"/>
  <c r="H1385" i="1"/>
  <c r="H1389" i="1"/>
  <c r="H1393" i="1"/>
  <c r="H1397" i="1"/>
  <c r="H1401" i="1"/>
  <c r="H1405" i="1"/>
  <c r="H1412" i="1"/>
  <c r="H1416" i="1"/>
  <c r="H1420" i="1"/>
  <c r="H1424" i="1"/>
  <c r="H1428" i="1"/>
  <c r="H1432" i="1"/>
  <c r="H1445" i="1"/>
  <c r="I1446" i="1"/>
  <c r="H1451" i="1"/>
  <c r="I1456" i="1"/>
  <c r="G1460" i="1"/>
  <c r="J1462" i="1"/>
  <c r="H1462" i="1"/>
  <c r="G1462" i="1"/>
  <c r="I1462" i="1" s="1"/>
  <c r="J1466" i="1"/>
  <c r="H1466" i="1"/>
  <c r="G1466" i="1"/>
  <c r="I1466" i="1" s="1"/>
  <c r="J1474" i="1"/>
  <c r="H1474" i="1"/>
  <c r="G1474" i="1"/>
  <c r="J1477" i="1"/>
  <c r="H1477" i="1"/>
  <c r="G1477" i="1"/>
  <c r="I1477" i="1" s="1"/>
  <c r="J1479" i="1"/>
  <c r="H1479" i="1"/>
  <c r="G1479" i="1"/>
  <c r="I1479" i="1" s="1"/>
  <c r="G1439" i="1"/>
  <c r="J1439" i="1"/>
  <c r="H1440" i="1"/>
  <c r="I1440" i="1" s="1"/>
  <c r="G1441" i="1"/>
  <c r="I1441" i="1" s="1"/>
  <c r="J1441" i="1"/>
  <c r="H1442" i="1"/>
  <c r="I1442" i="1" s="1"/>
  <c r="G1443" i="1"/>
  <c r="I1443" i="1" s="1"/>
  <c r="J1443" i="1"/>
  <c r="H1444" i="1"/>
  <c r="I1444" i="1" s="1"/>
  <c r="H1447" i="1"/>
  <c r="I1450" i="1"/>
  <c r="H1457" i="1"/>
  <c r="H1461" i="1"/>
  <c r="G1461" i="1"/>
  <c r="G1465" i="1"/>
  <c r="G1469" i="1"/>
  <c r="G1473" i="1"/>
  <c r="H1476" i="1"/>
  <c r="J1476" i="1"/>
  <c r="G1476" i="1"/>
  <c r="I1476" i="1" s="1"/>
  <c r="H1478" i="1"/>
  <c r="J1478" i="1"/>
  <c r="G1478" i="1"/>
  <c r="G1480" i="1"/>
  <c r="H1480" i="1"/>
  <c r="H1322" i="1"/>
  <c r="H1326" i="1"/>
  <c r="H1330" i="1"/>
  <c r="H1334" i="1"/>
  <c r="H1338" i="1"/>
  <c r="H1342" i="1"/>
  <c r="H1346" i="1"/>
  <c r="H1350" i="1"/>
  <c r="H1354" i="1"/>
  <c r="H1358" i="1"/>
  <c r="H1362" i="1"/>
  <c r="H1366" i="1"/>
  <c r="H1370" i="1"/>
  <c r="H1374" i="1"/>
  <c r="H1378" i="1"/>
  <c r="H1382" i="1"/>
  <c r="H1386" i="1"/>
  <c r="H1390" i="1"/>
  <c r="H1394" i="1"/>
  <c r="H1398" i="1"/>
  <c r="H1402" i="1"/>
  <c r="H1406" i="1"/>
  <c r="H1409" i="1"/>
  <c r="H1413" i="1"/>
  <c r="H1417" i="1"/>
  <c r="H1421" i="1"/>
  <c r="H1425" i="1"/>
  <c r="H1429" i="1"/>
  <c r="H1433" i="1"/>
  <c r="G1447" i="1"/>
  <c r="I1447" i="1" s="1"/>
  <c r="G1449" i="1"/>
  <c r="I1449" i="1" s="1"/>
  <c r="G1451" i="1"/>
  <c r="I1451" i="1" s="1"/>
  <c r="G1453" i="1"/>
  <c r="G1454" i="1"/>
  <c r="G1455" i="1"/>
  <c r="I1455" i="1" s="1"/>
  <c r="G1457" i="1"/>
  <c r="I1457" i="1" s="1"/>
  <c r="H1458" i="1"/>
  <c r="I1458" i="1" s="1"/>
  <c r="J1458" i="1"/>
  <c r="H1459" i="1"/>
  <c r="I1459" i="1" s="1"/>
  <c r="H1463" i="1"/>
  <c r="I1463" i="1" s="1"/>
  <c r="J1463" i="1"/>
  <c r="H1464" i="1"/>
  <c r="I1464" i="1" s="1"/>
  <c r="H1467" i="1"/>
  <c r="I1467" i="1" s="1"/>
  <c r="J1467" i="1"/>
  <c r="H1468" i="1"/>
  <c r="I1468" i="1" s="1"/>
  <c r="H1471" i="1"/>
  <c r="I1471" i="1" s="1"/>
  <c r="J1471" i="1"/>
  <c r="H1472" i="1"/>
  <c r="I1472" i="1" s="1"/>
  <c r="H1475" i="1"/>
  <c r="H1494" i="1"/>
  <c r="H1496" i="1"/>
  <c r="H1510" i="1"/>
  <c r="H1512" i="1"/>
  <c r="H1518" i="1"/>
  <c r="H1520" i="1"/>
  <c r="H1534" i="1"/>
  <c r="H1536" i="1"/>
  <c r="H1550" i="1"/>
  <c r="H1552" i="1"/>
  <c r="H1566" i="1"/>
  <c r="H1568" i="1"/>
  <c r="E152" i="4"/>
  <c r="D196" i="4"/>
  <c r="F299" i="4"/>
  <c r="F369" i="4"/>
  <c r="D363" i="4"/>
  <c r="F397" i="4"/>
  <c r="D396" i="4"/>
  <c r="F490" i="4"/>
  <c r="D484" i="4"/>
  <c r="H1470" i="1"/>
  <c r="F169" i="4"/>
  <c r="D263" i="4"/>
  <c r="F317" i="4"/>
  <c r="D311" i="4"/>
  <c r="F345" i="4"/>
  <c r="D344" i="4"/>
  <c r="F351" i="4"/>
  <c r="D350" i="4"/>
  <c r="D459" i="4"/>
  <c r="F516" i="4"/>
  <c r="D515" i="4"/>
  <c r="H1460" i="1"/>
  <c r="J1460" i="1"/>
  <c r="H1465" i="1"/>
  <c r="J1465" i="1"/>
  <c r="H1469" i="1"/>
  <c r="H1473" i="1"/>
  <c r="J1473" i="1"/>
  <c r="F8" i="4"/>
  <c r="G161" i="9"/>
  <c r="E161" i="9" s="1"/>
  <c r="B161" i="9" s="1"/>
  <c r="D7" i="4"/>
  <c r="F68" i="4"/>
  <c r="D50" i="4"/>
  <c r="F140" i="4"/>
  <c r="D139" i="4"/>
  <c r="H21" i="9"/>
  <c r="G21" i="9"/>
  <c r="F152" i="4"/>
  <c r="F240" i="4"/>
  <c r="D224" i="4"/>
  <c r="D644" i="4"/>
  <c r="F417" i="4"/>
  <c r="E420" i="4"/>
  <c r="E636" i="4" s="1"/>
  <c r="D630" i="1" s="1"/>
  <c r="F626" i="4"/>
  <c r="D625" i="4"/>
  <c r="F98" i="4"/>
  <c r="D82" i="4"/>
  <c r="F112" i="4"/>
  <c r="D106" i="4"/>
  <c r="F164" i="4"/>
  <c r="D163" i="4"/>
  <c r="D151" i="4" s="1"/>
  <c r="E350" i="4"/>
  <c r="D643" i="4"/>
  <c r="F422" i="4"/>
  <c r="D421" i="4"/>
  <c r="F478" i="4"/>
  <c r="D472" i="4"/>
  <c r="F568" i="4"/>
  <c r="D567" i="4"/>
  <c r="F78" i="5"/>
  <c r="F198" i="5"/>
  <c r="D190" i="5"/>
  <c r="G163" i="9"/>
  <c r="E163" i="9" s="1"/>
  <c r="B163" i="9" s="1"/>
  <c r="F603" i="4"/>
  <c r="F8" i="5"/>
  <c r="E87" i="5"/>
  <c r="D1065" i="1" s="1"/>
  <c r="E176" i="5"/>
  <c r="F246" i="5"/>
  <c r="D245" i="5"/>
  <c r="F5" i="6"/>
  <c r="E114" i="6"/>
  <c r="E22" i="9"/>
  <c r="B22" i="9" s="1"/>
  <c r="E30" i="9"/>
  <c r="B30" i="9" s="1"/>
  <c r="B36" i="9"/>
  <c r="B44" i="9"/>
  <c r="E46" i="9"/>
  <c r="B46" i="9" s="1"/>
  <c r="B52" i="9"/>
  <c r="E62" i="9"/>
  <c r="B62" i="9" s="1"/>
  <c r="B68" i="9"/>
  <c r="E70" i="9"/>
  <c r="B70" i="9" s="1"/>
  <c r="E78" i="9"/>
  <c r="B78" i="9" s="1"/>
  <c r="E86" i="9"/>
  <c r="B86" i="9" s="1"/>
  <c r="D12" i="5"/>
  <c r="F45" i="5"/>
  <c r="F70" i="5"/>
  <c r="D69" i="5"/>
  <c r="D177" i="5"/>
  <c r="F180" i="5"/>
  <c r="F207" i="5"/>
  <c r="D206" i="5"/>
  <c r="F239" i="5"/>
  <c r="E238" i="5"/>
  <c r="F238" i="5" s="1"/>
  <c r="F259" i="5"/>
  <c r="E258" i="5"/>
  <c r="D1235" i="1" s="1"/>
  <c r="F114" i="6"/>
  <c r="B28" i="9"/>
  <c r="B60" i="9"/>
  <c r="B76" i="9"/>
  <c r="B84" i="9"/>
  <c r="B92" i="9"/>
  <c r="E143" i="9"/>
  <c r="B143" i="9" s="1"/>
  <c r="D237" i="5"/>
  <c r="E141" i="6"/>
  <c r="G316" i="9"/>
  <c r="E316" i="9" s="1"/>
  <c r="E26" i="9"/>
  <c r="B26" i="9" s="1"/>
  <c r="B40" i="9"/>
  <c r="B48" i="9"/>
  <c r="E58" i="9"/>
  <c r="B58" i="9" s="1"/>
  <c r="E66" i="9"/>
  <c r="B66" i="9" s="1"/>
  <c r="E74" i="9"/>
  <c r="B74" i="9" s="1"/>
  <c r="E82" i="9"/>
  <c r="B82" i="9" s="1"/>
  <c r="E90" i="9"/>
  <c r="B90" i="9" s="1"/>
  <c r="G165" i="9"/>
  <c r="B94" i="9"/>
  <c r="B98" i="9"/>
  <c r="B102" i="9"/>
  <c r="B106" i="9"/>
  <c r="B110" i="9"/>
  <c r="B114" i="9"/>
  <c r="B118" i="9"/>
  <c r="B122" i="9"/>
  <c r="B130" i="9"/>
  <c r="B138" i="9"/>
  <c r="B150" i="9"/>
  <c r="B158" i="9"/>
  <c r="E291" i="9"/>
  <c r="B291" i="9" s="1"/>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8" i="9"/>
  <c r="E188" i="9" s="1"/>
  <c r="B188" i="9" s="1"/>
  <c r="G192" i="9"/>
  <c r="E192" i="9" s="1"/>
  <c r="B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90" i="9"/>
  <c r="E190" i="9" s="1"/>
  <c r="B190" i="9" s="1"/>
  <c r="G186" i="9"/>
  <c r="E186" i="9" s="1"/>
  <c r="B186" i="9" s="1"/>
  <c r="G166" i="9"/>
  <c r="E166" i="9" s="1"/>
  <c r="B166" i="9" s="1"/>
  <c r="H165" i="9"/>
  <c r="I10" i="9"/>
  <c r="G162" i="9"/>
  <c r="E162" i="9" s="1"/>
  <c r="B162" i="9" s="1"/>
  <c r="G164" i="9"/>
  <c r="E164" i="9" s="1"/>
  <c r="B164" i="9" s="1"/>
  <c r="G187" i="9"/>
  <c r="E187" i="9" s="1"/>
  <c r="B187" i="9" s="1"/>
  <c r="E290" i="9"/>
  <c r="B290" i="9" s="1"/>
  <c r="D42" i="8"/>
  <c r="B95" i="9"/>
  <c r="B99" i="9"/>
  <c r="B103" i="9"/>
  <c r="B107" i="9"/>
  <c r="B111" i="9"/>
  <c r="B115" i="9"/>
  <c r="B119" i="9"/>
  <c r="B123" i="9"/>
  <c r="B126" i="9"/>
  <c r="B134" i="9"/>
  <c r="B142" i="9"/>
  <c r="B146" i="9"/>
  <c r="B154" i="9"/>
  <c r="B214" i="9"/>
  <c r="B222" i="9"/>
  <c r="B230" i="9"/>
  <c r="B238" i="9"/>
  <c r="B246" i="9"/>
  <c r="B254" i="9"/>
  <c r="B262" i="9"/>
  <c r="F277" i="9"/>
  <c r="B294" i="9"/>
  <c r="B220" i="9"/>
  <c r="B228" i="9"/>
  <c r="B236" i="9"/>
  <c r="B244" i="9"/>
  <c r="B252" i="9"/>
  <c r="B260" i="9"/>
  <c r="B267" i="9"/>
  <c r="B268" i="9"/>
  <c r="E283" i="9"/>
  <c r="B283" i="9" s="1"/>
  <c r="E288" i="9"/>
  <c r="B288" i="9" s="1"/>
  <c r="E300" i="9"/>
  <c r="B300" i="9" s="1"/>
  <c r="G1437" i="1" l="1"/>
  <c r="I1439" i="1"/>
  <c r="I29" i="3"/>
  <c r="D1436" i="1"/>
  <c r="I20" i="3"/>
  <c r="H412" i="1"/>
  <c r="G412" i="1"/>
  <c r="H130" i="1"/>
  <c r="G130" i="1"/>
  <c r="I16" i="3"/>
  <c r="E412" i="4"/>
  <c r="E639" i="4" s="1"/>
  <c r="D289" i="4"/>
  <c r="H17" i="3"/>
  <c r="C147" i="1"/>
  <c r="F35" i="6"/>
  <c r="H25" i="3"/>
  <c r="C1329" i="1"/>
  <c r="E165" i="9"/>
  <c r="B165" i="9" s="1"/>
  <c r="G308" i="9"/>
  <c r="E308" i="9" s="1"/>
  <c r="B308" i="9" s="1"/>
  <c r="F177" i="5"/>
  <c r="D176" i="5"/>
  <c r="C1154" i="1"/>
  <c r="F12" i="5"/>
  <c r="C990" i="1"/>
  <c r="D141" i="6"/>
  <c r="I22" i="3"/>
  <c r="H19" i="9"/>
  <c r="E19" i="9" s="1"/>
  <c r="B19" i="9" s="1"/>
  <c r="D1153" i="1"/>
  <c r="F350" i="4"/>
  <c r="C345" i="1"/>
  <c r="F311" i="4"/>
  <c r="C306" i="1"/>
  <c r="I1473" i="1"/>
  <c r="I1460" i="1"/>
  <c r="K1451" i="9"/>
  <c r="G314" i="9"/>
  <c r="E314" i="9" s="1"/>
  <c r="B314" i="9" s="1"/>
  <c r="I34" i="3"/>
  <c r="C1517" i="1"/>
  <c r="B316" i="9"/>
  <c r="E315" i="9"/>
  <c r="I10" i="3" s="1"/>
  <c r="H1235" i="1"/>
  <c r="G1235" i="1"/>
  <c r="G311" i="9"/>
  <c r="E311" i="9" s="1"/>
  <c r="B311" i="9" s="1"/>
  <c r="F206" i="5"/>
  <c r="C1183" i="1"/>
  <c r="D68" i="5"/>
  <c r="F69" i="5"/>
  <c r="C1047" i="1"/>
  <c r="G318" i="9"/>
  <c r="E318" i="9" s="1"/>
  <c r="H1065" i="1"/>
  <c r="G1065" i="1"/>
  <c r="F472" i="4"/>
  <c r="C466" i="1"/>
  <c r="F643" i="4"/>
  <c r="C637" i="1"/>
  <c r="F106" i="4"/>
  <c r="C102" i="1"/>
  <c r="F625" i="4"/>
  <c r="C619" i="1"/>
  <c r="F644" i="4"/>
  <c r="C638" i="1"/>
  <c r="F139" i="4"/>
  <c r="C135" i="1"/>
  <c r="F7" i="4"/>
  <c r="D6" i="4"/>
  <c r="C3" i="1"/>
  <c r="F515" i="4"/>
  <c r="C509" i="1"/>
  <c r="F484" i="4"/>
  <c r="C478" i="1"/>
  <c r="F363" i="4"/>
  <c r="C358" i="1"/>
  <c r="F196" i="4"/>
  <c r="C192" i="1"/>
  <c r="F213" i="9"/>
  <c r="B213" i="9" s="1"/>
  <c r="I28" i="3"/>
  <c r="D1435" i="1"/>
  <c r="I27" i="3"/>
  <c r="D1408" i="1"/>
  <c r="F245" i="5"/>
  <c r="C1222" i="1"/>
  <c r="D7" i="5"/>
  <c r="E68" i="5"/>
  <c r="E408" i="4"/>
  <c r="D403" i="1" s="1"/>
  <c r="D345" i="1"/>
  <c r="E407" i="4"/>
  <c r="D402" i="1" s="1"/>
  <c r="F344" i="4"/>
  <c r="C339" i="1"/>
  <c r="F263" i="4"/>
  <c r="C259" i="1"/>
  <c r="E151" i="4"/>
  <c r="D148" i="1"/>
  <c r="I1478" i="1"/>
  <c r="I1465" i="1"/>
  <c r="F129" i="6"/>
  <c r="C1423" i="1"/>
  <c r="G313" i="9"/>
  <c r="E313" i="9" s="1"/>
  <c r="H23" i="3"/>
  <c r="C1214" i="1"/>
  <c r="E237" i="5"/>
  <c r="F237" i="5" s="1"/>
  <c r="D1215" i="1"/>
  <c r="G310" i="9"/>
  <c r="E310" i="9" s="1"/>
  <c r="B310" i="9" s="1"/>
  <c r="F190" i="5"/>
  <c r="C1167" i="1"/>
  <c r="F567" i="4"/>
  <c r="D528" i="4"/>
  <c r="C561" i="1"/>
  <c r="F421" i="4"/>
  <c r="D420" i="4"/>
  <c r="C415" i="1"/>
  <c r="F163" i="4"/>
  <c r="C159" i="1"/>
  <c r="F82" i="4"/>
  <c r="C78" i="1"/>
  <c r="E635" i="4"/>
  <c r="D629" i="1" s="1"/>
  <c r="D414" i="1"/>
  <c r="F224" i="4"/>
  <c r="C220" i="1"/>
  <c r="E21" i="9"/>
  <c r="F50" i="4"/>
  <c r="C46" i="1"/>
  <c r="F459" i="4"/>
  <c r="C453" i="1"/>
  <c r="F396" i="4"/>
  <c r="C391" i="1"/>
  <c r="D298" i="4"/>
  <c r="I1474" i="1"/>
  <c r="H1436" i="1" l="1"/>
  <c r="G1436" i="1"/>
  <c r="E175" i="5"/>
  <c r="D1152" i="1" s="1"/>
  <c r="D407" i="1"/>
  <c r="H148" i="1"/>
  <c r="G148" i="1"/>
  <c r="G358" i="1"/>
  <c r="H358" i="1"/>
  <c r="H135" i="1"/>
  <c r="G135" i="1"/>
  <c r="H619" i="1"/>
  <c r="G619" i="1"/>
  <c r="G637" i="1"/>
  <c r="H637" i="1"/>
  <c r="F141" i="6"/>
  <c r="H28" i="3"/>
  <c r="C1435" i="1"/>
  <c r="F176" i="5"/>
  <c r="D175" i="5"/>
  <c r="H22" i="3"/>
  <c r="C1153" i="1"/>
  <c r="G1329" i="1"/>
  <c r="H1329" i="1"/>
  <c r="H9" i="3"/>
  <c r="G453" i="1"/>
  <c r="H453" i="1"/>
  <c r="G1423" i="1"/>
  <c r="H1423" i="1"/>
  <c r="G339" i="1"/>
  <c r="H339" i="1"/>
  <c r="H78" i="1"/>
  <c r="G78" i="1"/>
  <c r="H415" i="1"/>
  <c r="G415" i="1"/>
  <c r="D636" i="4"/>
  <c r="F528" i="4"/>
  <c r="C522" i="1"/>
  <c r="I17" i="3"/>
  <c r="E289" i="4"/>
  <c r="F289" i="4" s="1"/>
  <c r="D147" i="1"/>
  <c r="H147" i="1" s="1"/>
  <c r="I21" i="3"/>
  <c r="D1046" i="1"/>
  <c r="E6" i="5"/>
  <c r="G1408" i="1"/>
  <c r="H1408" i="1"/>
  <c r="G391" i="1"/>
  <c r="H391" i="1"/>
  <c r="G46" i="1"/>
  <c r="H46" i="1"/>
  <c r="D635" i="4"/>
  <c r="F420" i="4"/>
  <c r="C414" i="1"/>
  <c r="H1215" i="1"/>
  <c r="G1215" i="1"/>
  <c r="H259" i="1"/>
  <c r="G259" i="1"/>
  <c r="F7" i="5"/>
  <c r="H20" i="3"/>
  <c r="D6" i="5"/>
  <c r="C985" i="1"/>
  <c r="G192" i="1"/>
  <c r="H192" i="1"/>
  <c r="G478" i="1"/>
  <c r="H478" i="1"/>
  <c r="H3" i="1"/>
  <c r="G3" i="1"/>
  <c r="F68" i="5"/>
  <c r="H21" i="3"/>
  <c r="C1046" i="1"/>
  <c r="D633" i="1"/>
  <c r="G345" i="1"/>
  <c r="H345" i="1"/>
  <c r="H990" i="1"/>
  <c r="G990" i="1"/>
  <c r="B21" i="9"/>
  <c r="H561" i="1"/>
  <c r="G561" i="1"/>
  <c r="G509" i="1"/>
  <c r="H509" i="1"/>
  <c r="H1047" i="1"/>
  <c r="G1047" i="1"/>
  <c r="F298" i="4"/>
  <c r="D407" i="4"/>
  <c r="C293" i="1"/>
  <c r="H220" i="1"/>
  <c r="G220" i="1"/>
  <c r="H159" i="1"/>
  <c r="G159" i="1"/>
  <c r="H1167" i="1"/>
  <c r="G1167" i="1"/>
  <c r="I23" i="3"/>
  <c r="D1214" i="1"/>
  <c r="H1214" i="1" s="1"/>
  <c r="E312" i="9"/>
  <c r="B313" i="9"/>
  <c r="H1222" i="1"/>
  <c r="G1222" i="1"/>
  <c r="D290" i="4"/>
  <c r="D412" i="4"/>
  <c r="H16" i="3"/>
  <c r="F6" i="4"/>
  <c r="C2" i="1"/>
  <c r="H638" i="1"/>
  <c r="G638" i="1"/>
  <c r="H102" i="1"/>
  <c r="G102" i="1"/>
  <c r="H466" i="1"/>
  <c r="G466" i="1"/>
  <c r="E317" i="9"/>
  <c r="B318" i="9"/>
  <c r="H1183" i="1"/>
  <c r="G1183" i="1"/>
  <c r="H1517" i="1"/>
  <c r="G1517" i="1"/>
  <c r="H11" i="3"/>
  <c r="F151" i="4"/>
  <c r="G306" i="1"/>
  <c r="H306" i="1"/>
  <c r="D408" i="4"/>
  <c r="H1154" i="1"/>
  <c r="G1154" i="1"/>
  <c r="D291" i="4"/>
  <c r="D413" i="4"/>
  <c r="C285" i="1"/>
  <c r="F291" i="4" l="1"/>
  <c r="C287" i="1"/>
  <c r="F408" i="4"/>
  <c r="C403" i="1"/>
  <c r="H2" i="1"/>
  <c r="G2" i="1"/>
  <c r="C286" i="1"/>
  <c r="G985" i="1"/>
  <c r="H985" i="1"/>
  <c r="G414" i="1"/>
  <c r="H414" i="1"/>
  <c r="G147" i="1"/>
  <c r="D640" i="4"/>
  <c r="D415" i="4"/>
  <c r="C408" i="1"/>
  <c r="G285" i="9"/>
  <c r="E285" i="9" s="1"/>
  <c r="B285" i="9" s="1"/>
  <c r="G278" i="9"/>
  <c r="F6" i="5"/>
  <c r="C984" i="1"/>
  <c r="H278" i="9"/>
  <c r="D984" i="1"/>
  <c r="E291" i="4"/>
  <c r="D287" i="1" s="1"/>
  <c r="E413" i="4"/>
  <c r="F413" i="4" s="1"/>
  <c r="D285" i="1"/>
  <c r="G285" i="1" s="1"/>
  <c r="E290" i="4"/>
  <c r="F636" i="4"/>
  <c r="C630" i="1"/>
  <c r="H1153" i="1"/>
  <c r="G1153" i="1"/>
  <c r="G1435" i="1"/>
  <c r="H1435" i="1"/>
  <c r="H293" i="1"/>
  <c r="G293" i="1"/>
  <c r="F635" i="4"/>
  <c r="C629" i="1"/>
  <c r="K3" i="9"/>
  <c r="I9" i="3"/>
  <c r="G1214" i="1"/>
  <c r="N3" i="9"/>
  <c r="I11" i="3"/>
  <c r="D639" i="4"/>
  <c r="D414" i="4"/>
  <c r="F412" i="4"/>
  <c r="C407" i="1"/>
  <c r="F407" i="4"/>
  <c r="C402" i="1"/>
  <c r="H1046" i="1"/>
  <c r="G1046" i="1"/>
  <c r="H522" i="1"/>
  <c r="G522" i="1"/>
  <c r="F175" i="5"/>
  <c r="C1152" i="1"/>
  <c r="H1152" i="1" l="1"/>
  <c r="G1152" i="1"/>
  <c r="G407" i="1"/>
  <c r="H407" i="1"/>
  <c r="H629" i="1"/>
  <c r="G629" i="1"/>
  <c r="H630" i="1"/>
  <c r="G630" i="1"/>
  <c r="E640" i="4"/>
  <c r="E415" i="4"/>
  <c r="D410" i="1" s="1"/>
  <c r="D408" i="1"/>
  <c r="H408" i="1" s="1"/>
  <c r="E414" i="4"/>
  <c r="D409" i="1" s="1"/>
  <c r="H8" i="3"/>
  <c r="G984" i="1"/>
  <c r="H984" i="1"/>
  <c r="G403" i="1"/>
  <c r="H403" i="1"/>
  <c r="C409" i="1"/>
  <c r="D641" i="4"/>
  <c r="F639" i="4"/>
  <c r="C633" i="1"/>
  <c r="D286" i="1"/>
  <c r="E278" i="9"/>
  <c r="F415" i="4"/>
  <c r="C410" i="1"/>
  <c r="F290" i="4"/>
  <c r="H285" i="1"/>
  <c r="G287" i="1"/>
  <c r="H287" i="1"/>
  <c r="G402" i="1"/>
  <c r="H402" i="1"/>
  <c r="D642" i="4"/>
  <c r="F640" i="4"/>
  <c r="C634" i="1"/>
  <c r="G408" i="1" l="1"/>
  <c r="F414" i="4"/>
  <c r="G409" i="1"/>
  <c r="H409" i="1"/>
  <c r="G286" i="1"/>
  <c r="B278" i="9"/>
  <c r="E277" i="9"/>
  <c r="I8" i="3" s="1"/>
  <c r="D645" i="4"/>
  <c r="C635" i="1"/>
  <c r="G410" i="1"/>
  <c r="H410" i="1"/>
  <c r="F642" i="4"/>
  <c r="D646" i="4"/>
  <c r="C636" i="1"/>
  <c r="G633" i="1"/>
  <c r="H633" i="1"/>
  <c r="H286" i="1"/>
  <c r="M3" i="9"/>
  <c r="E642" i="4"/>
  <c r="D634" i="1"/>
  <c r="H634" i="1" s="1"/>
  <c r="E641" i="4"/>
  <c r="F641" i="4" s="1"/>
  <c r="E645" i="4" l="1"/>
  <c r="F645" i="4" s="1"/>
  <c r="D635" i="1"/>
  <c r="G635" i="1" s="1"/>
  <c r="G634" i="1"/>
  <c r="F646" i="4"/>
  <c r="H19" i="3"/>
  <c r="C640" i="1"/>
  <c r="E646" i="4"/>
  <c r="D636" i="1"/>
  <c r="G636" i="1" s="1"/>
  <c r="H18" i="3"/>
  <c r="C639" i="1"/>
  <c r="G276" i="9" l="1"/>
  <c r="E276" i="9" s="1"/>
  <c r="B276" i="9" s="1"/>
  <c r="H635" i="1"/>
  <c r="H636" i="1"/>
  <c r="H7" i="3"/>
  <c r="I19" i="3"/>
  <c r="D640" i="1"/>
  <c r="H640" i="1" s="1"/>
  <c r="I18" i="3"/>
  <c r="D639" i="1"/>
  <c r="G639" i="1" s="1"/>
  <c r="H639" i="1" l="1"/>
  <c r="G640" i="1"/>
  <c r="J3" i="9"/>
  <c r="M272" i="9" l="1"/>
  <c r="L272" i="9"/>
  <c r="H274" i="9"/>
  <c r="G274" i="9"/>
  <c r="H18" i="9"/>
  <c r="G18" i="9"/>
  <c r="M15" i="9"/>
  <c r="I12" i="9"/>
  <c r="I17" i="9"/>
  <c r="J11" i="9"/>
  <c r="I8" i="9"/>
  <c r="K10" i="9"/>
  <c r="J7" i="9"/>
  <c r="G16" i="9"/>
  <c r="K6" i="9"/>
  <c r="I13" i="9"/>
  <c r="I9" i="9"/>
  <c r="H16" i="9"/>
  <c r="K8" i="9"/>
  <c r="J13" i="9"/>
  <c r="K9" i="9"/>
  <c r="I5" i="9"/>
  <c r="K11" i="9"/>
  <c r="J17" i="9"/>
  <c r="J9" i="9"/>
  <c r="H15" i="9"/>
  <c r="K5" i="9"/>
  <c r="J10" i="9"/>
  <c r="M16" i="9"/>
  <c r="H17" i="9"/>
  <c r="K7" i="9"/>
  <c r="J12" i="9"/>
  <c r="J5" i="9"/>
  <c r="L16" i="9"/>
  <c r="J6" i="9"/>
  <c r="I11" i="9"/>
  <c r="L15" i="9"/>
  <c r="J8" i="9"/>
  <c r="G15" i="9"/>
  <c r="I6" i="9"/>
  <c r="K12" i="9"/>
  <c r="G17" i="9"/>
  <c r="I7" i="9"/>
  <c r="K13" i="9"/>
  <c r="E10" i="9" l="1"/>
  <c r="B10" i="9" s="1"/>
  <c r="E18" i="9"/>
  <c r="B18" i="9" s="1"/>
  <c r="F272" i="9"/>
  <c r="B272" i="9" s="1"/>
  <c r="F16" i="9"/>
  <c r="E6" i="9"/>
  <c r="B6" i="9" s="1"/>
  <c r="E11" i="9"/>
  <c r="B11" i="9" s="1"/>
  <c r="E274" i="9"/>
  <c r="B274" i="9" s="1"/>
  <c r="F15" i="9"/>
  <c r="E7" i="9"/>
  <c r="B7" i="9" s="1"/>
  <c r="E15" i="9"/>
  <c r="E20" i="9"/>
  <c r="I7" i="3" s="1"/>
  <c r="E8" i="9"/>
  <c r="B8" i="9" s="1"/>
  <c r="E13" i="9"/>
  <c r="B13" i="9" s="1"/>
  <c r="E12" i="9"/>
  <c r="B12" i="9" s="1"/>
  <c r="E5" i="9"/>
  <c r="E16" i="9"/>
  <c r="B16" i="9" s="1"/>
  <c r="F20" i="9"/>
  <c r="E17" i="9"/>
  <c r="B17" i="9" s="1"/>
  <c r="E9" i="9"/>
  <c r="B9" i="9" s="1"/>
  <c r="F14" i="9" l="1"/>
  <c r="F3" i="9" s="1"/>
  <c r="B15" i="9"/>
  <c r="B5" i="9"/>
  <c r="E4" i="9"/>
  <c r="E14"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<sst xmlns="http://schemas.openxmlformats.org/spreadsheetml/2006/main" count="4375" uniqueCount="3427">
  <si>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</si>
  <si>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</si>
  <si>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</si>
  <si>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</si>
  <si>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</si>
  <si>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</si>
  <si>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</si>
  <si>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</si>
  <si>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</si>
  <si>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</si>
  <si>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</si>
  <si>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</si>
  <si>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</si>
  <si>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</si>
  <si>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</si>
  <si>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</si>
  <si>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</si>
  <si>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</si>
  <si>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</si>
  <si>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</si>
  <si>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</si>
  <si>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</si>
  <si>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</si>
  <si>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</si>
  <si>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</si>
  <si>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</si>
  <si>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</si>
  <si>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</si>
  <si>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</si>
  <si>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</si>
  <si>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</si>
  <si>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ELEKTROTEHNIČKA ŠKOLA - SPLIT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</si>
  <si>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</si>
  <si>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</si>
  <si>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</si>
  <si>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</si>
  <si>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</si>
  <si>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</si>
  <si>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</si>
  <si>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</si>
  <si>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</si>
  <si>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</si>
  <si>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</si>
  <si>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</si>
  <si>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</si>
  <si>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</si>
  <si>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</si>
  <si>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</si>
  <si>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</si>
  <si>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18215 - ELEKTROTEHNIČKA ŠKOLA -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</si>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</sst>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1647786.31</v>
      </c>
      <c r="D2" s="6">
        <f>'PR-RAS'!E6</f>
        <v>1820203.31</v>
      </c>
      <c r="E2" s="6">
        <v>0</v>
      </c>
      <c r="F2" s="6">
        <v>0</v>
      </c>
      <c r="G2" s="7">
        <f t="shared" ref="G2:G264" si="0">(B2/1000)*(C2*1+D2*2)</f>
        <v>5288.1929300000002</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1470718.01</v>
      </c>
      <c r="D46" s="1">
        <f>'PR-RAS'!E50</f>
        <v>1649187</v>
      </c>
      <c r="E46" s="1">
        <v>0</v>
      </c>
      <c r="F46" s="1">
        <v>0</v>
      </c>
      <c r="G46" s="2">
        <f t="shared" si="0"/>
        <v>214609.14044999998</v>
      </c>
      <c r="H46" s="2">
        <f t="shared" si="1"/>
        <v>1.0000000009313226E-2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1340330.53</v>
      </c>
      <c r="D64" s="1">
        <f>'PR-RAS'!E68</f>
        <v>1638215.21</v>
      </c>
      <c r="E64" s="1">
        <v>0</v>
      </c>
      <c r="F64" s="1">
        <v>0</v>
      </c>
      <c r="G64" s="2">
        <f t="shared" si="0"/>
        <v>290855.93985000002</v>
      </c>
      <c r="H64" s="2">
        <f t="shared" si="1"/>
        <v>0.67999999993480742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1339667.53</v>
      </c>
      <c r="D65" s="1">
        <f>'PR-RAS'!E69</f>
        <v>1637332.55</v>
      </c>
      <c r="E65" s="1">
        <v>0</v>
      </c>
      <c r="F65" s="1">
        <v>0</v>
      </c>
      <c r="G65" s="2">
        <f t="shared" si="0"/>
        <v>295317.28831999999</v>
      </c>
      <c r="H65" s="2">
        <f t="shared" si="1"/>
        <v>0.91999999992549419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v>
      </c>
      <c r="D66" s="1">
        <f>'PR-RAS'!E70</f>
        <v>882.66</v>
      </c>
      <c r="E66" s="1">
        <v>0</v>
      </c>
      <c r="F66" s="1">
        <v>0</v>
      </c>
      <c r="G66" s="2">
        <f t="shared" si="0"/>
        <v>157.84079999999997</v>
      </c>
      <c r="H66" s="2">
        <f t="shared" si="1"/>
        <v>0.34000000000003183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11516.5</v>
      </c>
      <c r="D70" s="1">
        <f>'PR-RAS'!E74</f>
        <v>0</v>
      </c>
      <c r="E70" s="1">
        <v>0</v>
      </c>
      <c r="F70" s="1">
        <v>0</v>
      </c>
      <c r="G70" s="2">
        <f t="shared" si="0"/>
        <v>794.63850000000002</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11516.5</v>
      </c>
      <c r="D71" s="1">
        <f>'PR-RAS'!E75</f>
        <v>0</v>
      </c>
      <c r="E71" s="1">
        <v>0</v>
      </c>
      <c r="F71" s="1">
        <v>0</v>
      </c>
      <c r="G71" s="2">
        <f t="shared" si="0"/>
        <v>806.15500000000009</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118870.98000000001</v>
      </c>
      <c r="D73" s="1">
        <f>'PR-RAS'!E77</f>
        <v>10971.79</v>
      </c>
      <c r="E73" s="1">
        <v>0</v>
      </c>
      <c r="F73" s="1">
        <v>0</v>
      </c>
      <c r="G73" s="2">
        <f t="shared" si="0"/>
        <v>10138.648319999998</v>
      </c>
      <c r="H73" s="2">
        <f t="shared" si="1"/>
        <v>0.22999999998864951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17830.650000000001</v>
      </c>
      <c r="D74" s="1">
        <f>'PR-RAS'!E78</f>
        <v>1645.75</v>
      </c>
      <c r="E74" s="1">
        <v>0</v>
      </c>
      <c r="F74" s="1">
        <v>0</v>
      </c>
      <c r="G74" s="2">
        <f t="shared" si="0"/>
        <v>1541.91695</v>
      </c>
      <c r="H74" s="2">
        <f t="shared" si="1"/>
        <v>0.59999999999854481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101040.33</v>
      </c>
      <c r="D76" s="1">
        <f>'PR-RAS'!E80</f>
        <v>9326.0400000000009</v>
      </c>
      <c r="E76" s="1">
        <v>0</v>
      </c>
      <c r="F76" s="1">
        <v>0</v>
      </c>
      <c r="G76" s="2">
        <f t="shared" si="0"/>
        <v>8976.9307499999995</v>
      </c>
      <c r="H76" s="2">
        <f t="shared" si="1"/>
        <v>0.37000000000261934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0.11</v>
      </c>
      <c r="E78" s="1">
        <v>0</v>
      </c>
      <c r="F78" s="1">
        <v>0</v>
      </c>
      <c r="G78" s="2">
        <f t="shared" si="0"/>
        <v>1.848E-2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0.11</v>
      </c>
      <c r="E79" s="1">
        <v>0</v>
      </c>
      <c r="F79" s="1">
        <v>0</v>
      </c>
      <c r="G79" s="2">
        <f t="shared" si="0"/>
        <v>1.8720000000000001E-2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0.11</v>
      </c>
      <c r="E81" s="1">
        <v>0</v>
      </c>
      <c r="F81" s="1">
        <v>0</v>
      </c>
      <c r="G81" s="2">
        <f t="shared" si="0"/>
        <v>1.9199999999999998E-2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21078.5</v>
      </c>
      <c r="D102" s="1">
        <f>'PR-RAS'!E106</f>
        <v>22584.01</v>
      </c>
      <c r="E102" s="1">
        <v>0</v>
      </c>
      <c r="F102" s="1">
        <v>0</v>
      </c>
      <c r="G102" s="2">
        <f t="shared" si="0"/>
        <v>6690.8985199999997</v>
      </c>
      <c r="H102" s="2">
        <f t="shared" si="1"/>
        <v>0.50999999999839929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21078.5</v>
      </c>
      <c r="D108" s="1">
        <f>'PR-RAS'!E112</f>
        <v>22584.01</v>
      </c>
      <c r="E108" s="1">
        <v>0</v>
      </c>
      <c r="F108" s="1">
        <v>0</v>
      </c>
      <c r="G108" s="2">
        <f t="shared" si="0"/>
        <v>7088.3776399999988</v>
      </c>
      <c r="H108" s="2">
        <f t="shared" si="1"/>
        <v>0.50999999999839929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21078.5</v>
      </c>
      <c r="D113" s="1">
        <f>'PR-RAS'!E117</f>
        <v>22584.01</v>
      </c>
      <c r="E113" s="1">
        <v>0</v>
      </c>
      <c r="F113" s="1">
        <v>0</v>
      </c>
      <c r="G113" s="2">
        <f t="shared" si="0"/>
        <v>7419.6102399999991</v>
      </c>
      <c r="H113" s="2">
        <f t="shared" si="1"/>
        <v>0.50999999999839929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12023.189999999999</v>
      </c>
      <c r="D120" s="1">
        <f>'PR-RAS'!E124</f>
        <v>17531.900000000001</v>
      </c>
      <c r="E120" s="1">
        <v>0</v>
      </c>
      <c r="F120" s="1">
        <v>0</v>
      </c>
      <c r="G120" s="2">
        <f t="shared" si="0"/>
        <v>5603.3518100000001</v>
      </c>
      <c r="H120" s="2">
        <f t="shared" si="1"/>
        <v>0.28999999999723514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7845.87</v>
      </c>
      <c r="D121" s="1">
        <f>'PR-RAS'!E125</f>
        <v>8359.4</v>
      </c>
      <c r="E121" s="1">
        <v>0</v>
      </c>
      <c r="F121" s="1">
        <v>0</v>
      </c>
      <c r="G121" s="2">
        <f t="shared" si="0"/>
        <v>2947.7603999999997</v>
      </c>
      <c r="H121" s="2">
        <f t="shared" si="1"/>
        <v>0.52999999999974534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7845.87</v>
      </c>
      <c r="D123" s="1">
        <f>'PR-RAS'!E127</f>
        <v>8359.4</v>
      </c>
      <c r="E123" s="1">
        <v>0</v>
      </c>
      <c r="F123" s="1">
        <v>0</v>
      </c>
      <c r="G123" s="2">
        <f t="shared" si="0"/>
        <v>2996.8897399999996</v>
      </c>
      <c r="H123" s="2">
        <f t="shared" si="1"/>
        <v>0.52999999999974534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4177.32</v>
      </c>
      <c r="D124" s="1">
        <f>'PR-RAS'!E128</f>
        <v>9172.5</v>
      </c>
      <c r="E124" s="1">
        <v>0</v>
      </c>
      <c r="F124" s="1">
        <v>0</v>
      </c>
      <c r="G124" s="2">
        <f t="shared" si="0"/>
        <v>2770.2453599999999</v>
      </c>
      <c r="H124" s="2">
        <f t="shared" si="1"/>
        <v>0.81999999999970896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4177.32</v>
      </c>
      <c r="D125" s="1">
        <f>'PR-RAS'!E129</f>
        <v>8360</v>
      </c>
      <c r="E125" s="1">
        <v>0</v>
      </c>
      <c r="F125" s="1">
        <v>0</v>
      </c>
      <c r="G125" s="2">
        <f t="shared" si="0"/>
        <v>2591.2676799999999</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812.5</v>
      </c>
      <c r="E126" s="1">
        <v>0</v>
      </c>
      <c r="F126" s="1">
        <v>0</v>
      </c>
      <c r="G126" s="2">
        <f t="shared" si="0"/>
        <v>203.125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143966.59</v>
      </c>
      <c r="D129" s="1">
        <f>'PR-RAS'!E133</f>
        <v>130900.29</v>
      </c>
      <c r="E129" s="1">
        <v>0</v>
      </c>
      <c r="F129" s="1">
        <v>0</v>
      </c>
      <c r="G129" s="2">
        <f t="shared" si="0"/>
        <v>51938.197759999995</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143966.59</v>
      </c>
      <c r="D130" s="1">
        <f>'PR-RAS'!E134</f>
        <v>130900.29</v>
      </c>
      <c r="E130" s="1">
        <v>0</v>
      </c>
      <c r="F130" s="1">
        <v>0</v>
      </c>
      <c r="G130" s="2">
        <f t="shared" si="0"/>
        <v>52343.964930000002</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143966.59</v>
      </c>
      <c r="D131" s="1">
        <f>'PR-RAS'!E135</f>
        <v>130900.29</v>
      </c>
      <c r="E131" s="1">
        <v>0</v>
      </c>
      <c r="F131" s="1">
        <v>0</v>
      </c>
      <c r="G131" s="2">
        <f t="shared" si="0"/>
        <v>52749.732100000001</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1612079.0999999999</v>
      </c>
      <c r="D147" s="1">
        <f>'PR-RAS'!E151</f>
        <v>1827824.8199999998</v>
      </c>
      <c r="E147" s="1">
        <v>0</v>
      </c>
      <c r="F147" s="1">
        <v>0</v>
      </c>
      <c r="G147" s="2">
        <f t="shared" si="0"/>
        <v>769088.39603999991</v>
      </c>
      <c r="H147" s="2">
        <f t="shared" si="1"/>
        <v>0.28000000002793968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1433330.0799999998</v>
      </c>
      <c r="D148" s="1">
        <f>'PR-RAS'!E152</f>
        <v>1649157.4299999997</v>
      </c>
      <c r="E148" s="1">
        <v>0</v>
      </c>
      <c r="F148" s="1">
        <v>0</v>
      </c>
      <c r="G148" s="2">
        <f t="shared" si="0"/>
        <v>695551.80617999984</v>
      </c>
      <c r="H148" s="2">
        <f t="shared" si="1"/>
        <v>0.50999999954365194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1181734.2999999998</v>
      </c>
      <c r="D149" s="1">
        <f>'PR-RAS'!E153</f>
        <v>1360518.3199999998</v>
      </c>
      <c r="E149" s="1">
        <v>0</v>
      </c>
      <c r="F149" s="1">
        <v>0</v>
      </c>
      <c r="G149" s="2">
        <f t="shared" si="0"/>
        <v>577610.09911999991</v>
      </c>
      <c r="H149" s="2">
        <f t="shared" si="1"/>
        <v>0.61999999964609742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1174367.1299999999</v>
      </c>
      <c r="D150" s="1">
        <f>'PR-RAS'!E154</f>
        <v>1348146.63</v>
      </c>
      <c r="E150" s="1">
        <v>0</v>
      </c>
      <c r="F150" s="1">
        <v>0</v>
      </c>
      <c r="G150" s="2">
        <f t="shared" si="0"/>
        <v>576728.39810999995</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7367.17</v>
      </c>
      <c r="D152" s="1">
        <f>'PR-RAS'!E156</f>
        <v>12371.69</v>
      </c>
      <c r="E152" s="1">
        <v>0</v>
      </c>
      <c r="F152" s="1">
        <v>0</v>
      </c>
      <c r="G152" s="2">
        <f t="shared" si="0"/>
        <v>4848.6930499999999</v>
      </c>
      <c r="H152" s="2">
        <f t="shared" si="1"/>
        <v>0.47999999999956344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58953.94</v>
      </c>
      <c r="D154" s="1">
        <f>'PR-RAS'!E158</f>
        <v>63625.919999999998</v>
      </c>
      <c r="E154" s="1">
        <v>0</v>
      </c>
      <c r="F154" s="1">
        <v>0</v>
      </c>
      <c r="G154" s="2">
        <f t="shared" si="0"/>
        <v>28489.484339999999</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192641.84</v>
      </c>
      <c r="D155" s="1">
        <f>'PR-RAS'!E159</f>
        <v>225013.19</v>
      </c>
      <c r="E155" s="1">
        <v>0</v>
      </c>
      <c r="F155" s="1">
        <v>0</v>
      </c>
      <c r="G155" s="2">
        <f t="shared" si="0"/>
        <v>98970.905879999991</v>
      </c>
      <c r="H155" s="2">
        <f t="shared" si="1"/>
        <v>0.35000000000582077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192504.94</v>
      </c>
      <c r="D157" s="1">
        <f>'PR-RAS'!E161</f>
        <v>225013.19</v>
      </c>
      <c r="E157" s="1">
        <v>0</v>
      </c>
      <c r="F157" s="1">
        <v>0</v>
      </c>
      <c r="G157" s="2">
        <f t="shared" si="0"/>
        <v>100234.88592000002</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136.9</v>
      </c>
      <c r="D158" s="1">
        <f>'PR-RAS'!E162</f>
        <v>0</v>
      </c>
      <c r="E158" s="1">
        <v>0</v>
      </c>
      <c r="F158" s="1">
        <v>0</v>
      </c>
      <c r="G158" s="2">
        <f t="shared" si="0"/>
        <v>21.493300000000001</v>
      </c>
      <c r="H158" s="2">
        <f t="shared" si="1"/>
        <v>9.9999999999994316E-2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173565.21</v>
      </c>
      <c r="D159" s="1">
        <f>'PR-RAS'!E163</f>
        <v>177394.81999999998</v>
      </c>
      <c r="E159" s="1">
        <v>0</v>
      </c>
      <c r="F159" s="1">
        <v>0</v>
      </c>
      <c r="G159" s="2">
        <f t="shared" si="0"/>
        <v>83480.066299999991</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34114</v>
      </c>
      <c r="D160" s="1">
        <f>'PR-RAS'!E164</f>
        <v>37618.82</v>
      </c>
      <c r="E160" s="1">
        <v>0</v>
      </c>
      <c r="F160" s="1">
        <v>0</v>
      </c>
      <c r="G160" s="2">
        <f t="shared" si="0"/>
        <v>17386.910759999999</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10168.209999999999</v>
      </c>
      <c r="D161" s="1">
        <f>'PR-RAS'!E165</f>
        <v>13880.2</v>
      </c>
      <c r="E161" s="1">
        <v>0</v>
      </c>
      <c r="F161" s="1">
        <v>0</v>
      </c>
      <c r="G161" s="2">
        <f t="shared" si="0"/>
        <v>6068.5776000000005</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22803.360000000001</v>
      </c>
      <c r="D162" s="1">
        <f>'PR-RAS'!E166</f>
        <v>22067.62</v>
      </c>
      <c r="E162" s="1">
        <v>0</v>
      </c>
      <c r="F162" s="1">
        <v>0</v>
      </c>
      <c r="G162" s="2">
        <f t="shared" si="0"/>
        <v>10777.114600000001</v>
      </c>
      <c r="H162" s="2">
        <f t="shared" si="1"/>
        <v>0.74000000000160071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1093.6300000000001</v>
      </c>
      <c r="D163" s="1">
        <f>'PR-RAS'!E167</f>
        <v>1515</v>
      </c>
      <c r="E163" s="1">
        <v>0</v>
      </c>
      <c r="F163" s="1">
        <v>0</v>
      </c>
      <c r="G163" s="2">
        <f t="shared" si="0"/>
        <v>668.02805999999998</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48.8</v>
      </c>
      <c r="D164" s="1">
        <f>'PR-RAS'!E168</f>
        <v>156</v>
      </c>
      <c r="E164" s="1">
        <v>0</v>
      </c>
      <c r="F164" s="1">
        <v>0</v>
      </c>
      <c r="G164" s="2">
        <f t="shared" si="0"/>
        <v>58.810400000000001</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71994.490000000005</v>
      </c>
      <c r="D165" s="1">
        <f>'PR-RAS'!E169</f>
        <v>70216.739999999991</v>
      </c>
      <c r="E165" s="1">
        <v>0</v>
      </c>
      <c r="F165" s="1">
        <v>0</v>
      </c>
      <c r="G165" s="2">
        <f t="shared" si="0"/>
        <v>34838.187079999996</v>
      </c>
      <c r="H165" s="2">
        <f t="shared" si="1"/>
        <v>0.75000000001455192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33004.35</v>
      </c>
      <c r="D166" s="1">
        <f>'PR-RAS'!E170</f>
        <v>34658.519999999997</v>
      </c>
      <c r="E166" s="1">
        <v>0</v>
      </c>
      <c r="F166" s="1">
        <v>0</v>
      </c>
      <c r="G166" s="2">
        <f t="shared" si="0"/>
        <v>16883.029349999997</v>
      </c>
      <c r="H166" s="2">
        <f t="shared" si="1"/>
        <v>0.83000000000174623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22270.18</v>
      </c>
      <c r="D168" s="1">
        <f>'PR-RAS'!E172</f>
        <v>21793.19</v>
      </c>
      <c r="E168" s="1">
        <v>0</v>
      </c>
      <c r="F168" s="1">
        <v>0</v>
      </c>
      <c r="G168" s="2">
        <f t="shared" si="0"/>
        <v>10998.04552</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8183.91</v>
      </c>
      <c r="D169" s="1">
        <f>'PR-RAS'!E173</f>
        <v>4799.8500000000004</v>
      </c>
      <c r="E169" s="1">
        <v>0</v>
      </c>
      <c r="F169" s="1">
        <v>0</v>
      </c>
      <c r="G169" s="2">
        <f t="shared" si="0"/>
        <v>2987.6464800000003</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7507.59</v>
      </c>
      <c r="D170" s="1">
        <f>'PR-RAS'!E174</f>
        <v>8456.2000000000007</v>
      </c>
      <c r="E170" s="1">
        <v>0</v>
      </c>
      <c r="F170" s="1">
        <v>0</v>
      </c>
      <c r="G170" s="2">
        <f t="shared" si="0"/>
        <v>4126.9783100000004</v>
      </c>
      <c r="H170" s="2">
        <f t="shared" si="1"/>
        <v>0.61000000000058208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1028.46</v>
      </c>
      <c r="D172" s="1">
        <f>'PR-RAS'!E176</f>
        <v>508.98</v>
      </c>
      <c r="E172" s="1">
        <v>0</v>
      </c>
      <c r="F172" s="1">
        <v>0</v>
      </c>
      <c r="G172" s="2">
        <f t="shared" si="0"/>
        <v>349.93782000000004</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36651.07</v>
      </c>
      <c r="D173" s="1">
        <f>'PR-RAS'!E177</f>
        <v>44880.339999999989</v>
      </c>
      <c r="E173" s="1">
        <v>0</v>
      </c>
      <c r="F173" s="1">
        <v>0</v>
      </c>
      <c r="G173" s="2">
        <f t="shared" si="0"/>
        <v>21742.820999999993</v>
      </c>
      <c r="H173" s="2">
        <f t="shared" si="1"/>
        <v>0.40999999998894054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1342.8</v>
      </c>
      <c r="D174" s="1">
        <f>'PR-RAS'!E178</f>
        <v>1701.36</v>
      </c>
      <c r="E174" s="1">
        <v>0</v>
      </c>
      <c r="F174" s="1">
        <v>0</v>
      </c>
      <c r="G174" s="2">
        <f t="shared" si="0"/>
        <v>820.9749599999999</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14505.13</v>
      </c>
      <c r="D175" s="1">
        <f>'PR-RAS'!E179</f>
        <v>19835.599999999999</v>
      </c>
      <c r="E175" s="1">
        <v>0</v>
      </c>
      <c r="F175" s="1">
        <v>0</v>
      </c>
      <c r="G175" s="2">
        <f t="shared" si="0"/>
        <v>9426.681419999999</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6620.22</v>
      </c>
      <c r="D177" s="1">
        <f>'PR-RAS'!E181</f>
        <v>7699.39</v>
      </c>
      <c r="E177" s="1">
        <v>0</v>
      </c>
      <c r="F177" s="1">
        <v>0</v>
      </c>
      <c r="G177" s="2">
        <f t="shared" si="0"/>
        <v>3875.3439999999996</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1194.48</v>
      </c>
      <c r="D178" s="1">
        <f>'PR-RAS'!E182</f>
        <v>1194.48</v>
      </c>
      <c r="E178" s="1">
        <v>0</v>
      </c>
      <c r="F178" s="1">
        <v>0</v>
      </c>
      <c r="G178" s="2">
        <f t="shared" si="0"/>
        <v>634.26887999999997</v>
      </c>
      <c r="H178" s="2">
        <f t="shared" si="1"/>
        <v>0.96000000000003638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2866.86</v>
      </c>
      <c r="D179" s="1">
        <f>'PR-RAS'!E183</f>
        <v>2946.86</v>
      </c>
      <c r="E179" s="1">
        <v>0</v>
      </c>
      <c r="F179" s="1">
        <v>0</v>
      </c>
      <c r="G179" s="2">
        <f t="shared" si="0"/>
        <v>1559.3832399999999</v>
      </c>
      <c r="H179" s="2">
        <f t="shared" si="1"/>
        <v>0.27999999999974534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2724.2</v>
      </c>
      <c r="D180" s="1">
        <f>'PR-RAS'!E184</f>
        <v>3555.16</v>
      </c>
      <c r="E180" s="1">
        <v>0</v>
      </c>
      <c r="F180" s="1">
        <v>0</v>
      </c>
      <c r="G180" s="2">
        <f t="shared" si="0"/>
        <v>1760.3790799999999</v>
      </c>
      <c r="H180" s="2">
        <f t="shared" si="1"/>
        <v>0.35999999999967258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3166.65</v>
      </c>
      <c r="D181" s="1">
        <f>'PR-RAS'!E185</f>
        <v>5608.53</v>
      </c>
      <c r="E181" s="1">
        <v>0</v>
      </c>
      <c r="F181" s="1">
        <v>0</v>
      </c>
      <c r="G181" s="2">
        <f t="shared" si="0"/>
        <v>2589.0677999999998</v>
      </c>
      <c r="H181" s="2">
        <f t="shared" si="1"/>
        <v>0.82000000000016371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4230.7299999999996</v>
      </c>
      <c r="D182" s="1">
        <f>'PR-RAS'!E186</f>
        <v>2338.96</v>
      </c>
      <c r="E182" s="1">
        <v>0</v>
      </c>
      <c r="F182" s="1">
        <v>0</v>
      </c>
      <c r="G182" s="2">
        <f t="shared" si="0"/>
        <v>1612.4656499999999</v>
      </c>
      <c r="H182" s="2">
        <f t="shared" si="1"/>
        <v>0.31000000000040018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805.94</v>
      </c>
      <c r="D183" s="1">
        <f>'PR-RAS'!E187</f>
        <v>753.96</v>
      </c>
      <c r="E183" s="1">
        <v>0</v>
      </c>
      <c r="F183" s="1">
        <v>0</v>
      </c>
      <c r="G183" s="2">
        <f t="shared" si="0"/>
        <v>421.12252000000001</v>
      </c>
      <c r="H183" s="2">
        <f t="shared" si="1"/>
        <v>9.9999999999909051E-2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29999.71</v>
      </c>
      <c r="D184" s="1">
        <f>'PR-RAS'!E188</f>
        <v>23924.959999999999</v>
      </c>
      <c r="E184" s="1">
        <v>0</v>
      </c>
      <c r="F184" s="1">
        <v>0</v>
      </c>
      <c r="G184" s="2">
        <f t="shared" si="0"/>
        <v>14246.48229</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510</v>
      </c>
      <c r="D185" s="1">
        <f>'PR-RAS'!E189</f>
        <v>350</v>
      </c>
      <c r="E185" s="1">
        <v>0</v>
      </c>
      <c r="F185" s="1">
        <v>0</v>
      </c>
      <c r="G185" s="2">
        <f t="shared" si="0"/>
        <v>222.64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2808</v>
      </c>
      <c r="D186" s="1">
        <f>'PR-RAS'!E190</f>
        <v>2826</v>
      </c>
      <c r="E186" s="1">
        <v>0</v>
      </c>
      <c r="F186" s="1">
        <v>0</v>
      </c>
      <c r="G186" s="2">
        <f t="shared" si="0"/>
        <v>1565.1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2665.21</v>
      </c>
      <c r="D187" s="1">
        <f>'PR-RAS'!E191</f>
        <v>5226.2700000000004</v>
      </c>
      <c r="E187" s="1">
        <v>0</v>
      </c>
      <c r="F187" s="1">
        <v>0</v>
      </c>
      <c r="G187" s="2">
        <f t="shared" si="0"/>
        <v>2439.9014999999999</v>
      </c>
      <c r="H187" s="2">
        <f t="shared" si="1"/>
        <v>0.48000000000047294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4158.41</v>
      </c>
      <c r="D189" s="1">
        <f>'PR-RAS'!E193</f>
        <v>2107.13</v>
      </c>
      <c r="E189" s="1">
        <v>0</v>
      </c>
      <c r="F189" s="1">
        <v>0</v>
      </c>
      <c r="G189" s="2">
        <f t="shared" si="0"/>
        <v>1574.06196</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5924.28</v>
      </c>
      <c r="D190" s="1">
        <f>'PR-RAS'!E194</f>
        <v>0</v>
      </c>
      <c r="E190" s="1">
        <v>0</v>
      </c>
      <c r="F190" s="1">
        <v>0</v>
      </c>
      <c r="G190" s="2">
        <f t="shared" si="0"/>
        <v>1119.6889200000001</v>
      </c>
      <c r="H190" s="2">
        <f t="shared" si="1"/>
        <v>0.27999999999974534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13898.81</v>
      </c>
      <c r="D191" s="1">
        <f>'PR-RAS'!E195</f>
        <v>13380.56</v>
      </c>
      <c r="E191" s="1">
        <v>0</v>
      </c>
      <c r="F191" s="1">
        <v>0</v>
      </c>
      <c r="G191" s="2">
        <f t="shared" si="0"/>
        <v>7725.3867</v>
      </c>
      <c r="H191" s="2">
        <f t="shared" si="1"/>
        <v>0.63000000000101863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5130.95</v>
      </c>
      <c r="D192" s="1">
        <f>'PR-RAS'!E196</f>
        <v>1218.57</v>
      </c>
      <c r="E192" s="1">
        <v>0</v>
      </c>
      <c r="F192" s="1">
        <v>0</v>
      </c>
      <c r="G192" s="2">
        <f t="shared" si="0"/>
        <v>1445.5051900000001</v>
      </c>
      <c r="H192" s="2">
        <f t="shared" si="1"/>
        <v>0.48000000000024556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5130.95</v>
      </c>
      <c r="D206" s="1">
        <f>'PR-RAS'!E210</f>
        <v>1218.57</v>
      </c>
      <c r="E206" s="1">
        <v>0</v>
      </c>
      <c r="F206" s="1">
        <v>0</v>
      </c>
      <c r="G206" s="2">
        <f t="shared" si="0"/>
        <v>1551.4584499999999</v>
      </c>
      <c r="H206" s="2">
        <f t="shared" si="1"/>
        <v>0.48000000000024556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1272.29</v>
      </c>
      <c r="D207" s="1">
        <f>'PR-RAS'!E211</f>
        <v>1218.57</v>
      </c>
      <c r="E207" s="1">
        <v>0</v>
      </c>
      <c r="F207" s="1">
        <v>0</v>
      </c>
      <c r="G207" s="2">
        <f t="shared" si="0"/>
        <v>764.14257999999995</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3858.66</v>
      </c>
      <c r="D209" s="1">
        <f>'PR-RAS'!E213</f>
        <v>0</v>
      </c>
      <c r="E209" s="1">
        <v>0</v>
      </c>
      <c r="F209" s="1">
        <v>0</v>
      </c>
      <c r="G209" s="2">
        <f t="shared" si="0"/>
        <v>802.60127999999997</v>
      </c>
      <c r="H209" s="2">
        <f t="shared" si="1"/>
        <v>0.34000000000014552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52.86</v>
      </c>
      <c r="D259" s="1">
        <f>'PR-RAS'!E263</f>
        <v>54</v>
      </c>
      <c r="E259" s="1">
        <v>0</v>
      </c>
      <c r="F259" s="1">
        <v>0</v>
      </c>
      <c r="G259" s="2">
        <f t="shared" si="0"/>
        <v>41.501880000000007</v>
      </c>
      <c r="H259" s="2">
        <f t="shared" si="1"/>
        <v>0.14000000000000057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52.86</v>
      </c>
      <c r="D260" s="1">
        <f>'PR-RAS'!E264</f>
        <v>54</v>
      </c>
      <c r="E260" s="1">
        <v>0</v>
      </c>
      <c r="F260" s="1">
        <v>0</v>
      </c>
      <c r="G260" s="2">
        <f t="shared" si="0"/>
        <v>41.662740000000007</v>
      </c>
      <c r="H260" s="2">
        <f t="shared" si="1"/>
        <v>0.14000000000000057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52.86</v>
      </c>
      <c r="D262" s="1">
        <f>'PR-RAS'!E266</f>
        <v>54</v>
      </c>
      <c r="E262" s="1">
        <v>0</v>
      </c>
      <c r="F262" s="1">
        <v>0</v>
      </c>
      <c r="G262" s="2">
        <f t="shared" si="0"/>
        <v>41.984460000000006</v>
      </c>
      <c r="H262" s="2">
        <f t="shared" si="1"/>
        <v>0.14000000000000057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1612079.0999999999</v>
      </c>
      <c r="D285" s="1">
        <f>'PR-RAS'!E289</f>
        <v>1827824.8199999998</v>
      </c>
      <c r="E285" s="1">
        <v>0</v>
      </c>
      <c r="F285" s="1">
        <v>0</v>
      </c>
      <c r="G285" s="2">
        <f t="shared" si="8"/>
        <v>1496034.9621599996</v>
      </c>
      <c r="H285" s="2">
        <f t="shared" si="9"/>
        <v>0.28000000002793968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35707.210000000196</v>
      </c>
      <c r="D286" s="1">
        <f>'PR-RAS'!E290</f>
        <v>0</v>
      </c>
      <c r="E286" s="1">
        <v>0</v>
      </c>
      <c r="F286" s="1">
        <v>0</v>
      </c>
      <c r="G286" s="2">
        <f t="shared" si="8"/>
        <v>10176.554850000055</v>
      </c>
      <c r="H286" s="2">
        <f t="shared" si="9"/>
        <v>0.21000000019557774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7621.5099999997765</v>
      </c>
      <c r="E287" s="1">
        <v>0</v>
      </c>
      <c r="F287" s="1">
        <v>0</v>
      </c>
      <c r="G287" s="2">
        <f t="shared" si="8"/>
        <v>4359.5037199998715</v>
      </c>
      <c r="H287" s="2">
        <f t="shared" si="9"/>
        <v>0.49000000022351742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20033.189999999999</v>
      </c>
      <c r="E288" s="1">
        <v>0</v>
      </c>
      <c r="F288" s="1">
        <v>0</v>
      </c>
      <c r="G288" s="2">
        <f t="shared" si="8"/>
        <v>11499.051059999998</v>
      </c>
      <c r="H288" s="2">
        <f t="shared" si="9"/>
        <v>0.18999999999869033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3733.83</v>
      </c>
      <c r="D289" s="1">
        <f>'PR-RAS'!E293</f>
        <v>0</v>
      </c>
      <c r="E289" s="1">
        <v>0</v>
      </c>
      <c r="F289" s="1">
        <v>0</v>
      </c>
      <c r="G289" s="2">
        <f t="shared" si="8"/>
        <v>1075.34304</v>
      </c>
      <c r="H289" s="2">
        <f t="shared" si="9"/>
        <v>0.17000000000007276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704</v>
      </c>
      <c r="E291" s="1">
        <v>0</v>
      </c>
      <c r="F291" s="1">
        <v>0</v>
      </c>
      <c r="G291" s="2">
        <f t="shared" si="8"/>
        <v>408.32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15619.83</v>
      </c>
      <c r="D345" s="1">
        <f>'PR-RAS'!E350</f>
        <v>11675.8</v>
      </c>
      <c r="E345" s="1">
        <v>0</v>
      </c>
      <c r="F345" s="1">
        <v>0</v>
      </c>
      <c r="G345" s="2">
        <f t="shared" si="8"/>
        <v>13406.171919999999</v>
      </c>
      <c r="H345" s="2">
        <f t="shared" si="9"/>
        <v>0.37000000000080036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15619.83</v>
      </c>
      <c r="D358" s="1">
        <f>'PR-RAS'!E363</f>
        <v>11675.8</v>
      </c>
      <c r="E358" s="1">
        <v>0</v>
      </c>
      <c r="F358" s="1">
        <v>0</v>
      </c>
      <c r="G358" s="2">
        <f t="shared" si="8"/>
        <v>13912.800509999999</v>
      </c>
      <c r="H358" s="2">
        <f t="shared" si="9"/>
        <v>0.37000000000080036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13941.24</v>
      </c>
      <c r="D364" s="1">
        <f>'PR-RAS'!E369</f>
        <v>10755.76</v>
      </c>
      <c r="E364" s="1">
        <v>0</v>
      </c>
      <c r="F364" s="1">
        <v>0</v>
      </c>
      <c r="G364" s="2">
        <f t="shared" si="8"/>
        <v>12869.35188</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3732.41</v>
      </c>
      <c r="D365" s="1">
        <f>'PR-RAS'!E370</f>
        <v>4997.46</v>
      </c>
      <c r="E365" s="1">
        <v>0</v>
      </c>
      <c r="F365" s="1">
        <v>0</v>
      </c>
      <c r="G365" s="2">
        <f t="shared" si="8"/>
        <v>4996.7481200000002</v>
      </c>
      <c r="H365" s="2">
        <f t="shared" si="9"/>
        <v>0.86999999999989086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893.75</v>
      </c>
      <c r="D366" s="1">
        <f>'PR-RAS'!E371</f>
        <v>0</v>
      </c>
      <c r="E366" s="1">
        <v>0</v>
      </c>
      <c r="F366" s="1">
        <v>0</v>
      </c>
      <c r="G366" s="2">
        <f t="shared" si="8"/>
        <v>326.21875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2635.73</v>
      </c>
      <c r="D367" s="1">
        <f>'PR-RAS'!E372</f>
        <v>990.9</v>
      </c>
      <c r="E367" s="1">
        <v>0</v>
      </c>
      <c r="F367" s="1">
        <v>0</v>
      </c>
      <c r="G367" s="2">
        <f t="shared" si="8"/>
        <v>1690.0159799999999</v>
      </c>
      <c r="H367" s="2">
        <f t="shared" si="9"/>
        <v>0.37000000000000455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1960.15</v>
      </c>
      <c r="E368" s="1">
        <v>0</v>
      </c>
      <c r="F368" s="1">
        <v>0</v>
      </c>
      <c r="G368" s="2">
        <f t="shared" si="8"/>
        <v>1438.7501</v>
      </c>
      <c r="H368" s="2">
        <f t="shared" si="9"/>
        <v>0.15000000000009095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6679.35</v>
      </c>
      <c r="D369" s="1">
        <f>'PR-RAS'!E374</f>
        <v>2807.25</v>
      </c>
      <c r="E369" s="1">
        <v>0</v>
      </c>
      <c r="F369" s="1">
        <v>0</v>
      </c>
      <c r="G369" s="2">
        <f t="shared" si="8"/>
        <v>4524.1368000000002</v>
      </c>
      <c r="H369" s="2">
        <f t="shared" si="9"/>
        <v>0.6000000000003638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1678.59</v>
      </c>
      <c r="D378" s="1">
        <f>'PR-RAS'!E383</f>
        <v>920.04</v>
      </c>
      <c r="E378" s="1">
        <v>0</v>
      </c>
      <c r="F378" s="1">
        <v>0</v>
      </c>
      <c r="G378" s="2">
        <f t="shared" si="8"/>
        <v>1326.5385900000001</v>
      </c>
      <c r="H378" s="2">
        <f t="shared" si="9"/>
        <v>0.45000000000004547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1678.59</v>
      </c>
      <c r="D379" s="1">
        <f>'PR-RAS'!E384</f>
        <v>920.04</v>
      </c>
      <c r="E379" s="1">
        <v>0</v>
      </c>
      <c r="F379" s="1">
        <v>0</v>
      </c>
      <c r="G379" s="2">
        <f t="shared" si="8"/>
        <v>1330.05726</v>
      </c>
      <c r="H379" s="2">
        <f t="shared" si="9"/>
        <v>0.45000000000004547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15619.83</v>
      </c>
      <c r="D403" s="1">
        <f>'PR-RAS'!E408</f>
        <v>11675.8</v>
      </c>
      <c r="E403" s="1">
        <v>0</v>
      </c>
      <c r="F403" s="1">
        <v>0</v>
      </c>
      <c r="G403" s="2">
        <f t="shared" si="8"/>
        <v>15666.514860000001</v>
      </c>
      <c r="H403" s="2">
        <f t="shared" si="9"/>
        <v>0.37000000000080036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1647786.31</v>
      </c>
      <c r="D407" s="1">
        <f>'PR-RAS'!E412</f>
        <v>1820203.31</v>
      </c>
      <c r="E407" s="1">
        <v>0</v>
      </c>
      <c r="F407" s="1">
        <v>0</v>
      </c>
      <c r="G407" s="2">
        <f t="shared" si="8"/>
        <v>2147006.3295800001</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1627698.93</v>
      </c>
      <c r="D408" s="1">
        <f>'PR-RAS'!E413</f>
        <v>1839500.6199999999</v>
      </c>
      <c r="E408" s="1">
        <v>0</v>
      </c>
      <c r="F408" s="1">
        <v>0</v>
      </c>
      <c r="G408" s="2">
        <f t="shared" si="8"/>
        <v>2159826.9691899996</v>
      </c>
      <c r="H408" s="2">
        <f t="shared" si="9"/>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20087.380000000121</v>
      </c>
      <c r="D409" s="1">
        <f>'PR-RAS'!E414</f>
        <v>0</v>
      </c>
      <c r="E409" s="1">
        <v>0</v>
      </c>
      <c r="F409" s="1">
        <v>0</v>
      </c>
      <c r="G409" s="2">
        <f t="shared" si="8"/>
        <v>8195.6510400000498</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19297.309999999823</v>
      </c>
      <c r="E410" s="1">
        <v>0</v>
      </c>
      <c r="F410" s="1">
        <v>0</v>
      </c>
      <c r="G410" s="2">
        <f t="shared" si="8"/>
        <v>15785.199579999855</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20033.189999999999</v>
      </c>
      <c r="E411" s="1">
        <v>0</v>
      </c>
      <c r="F411" s="1">
        <v>0</v>
      </c>
      <c r="G411" s="2">
        <f t="shared" si="8"/>
        <v>16427.215799999998</v>
      </c>
      <c r="H411" s="2">
        <f t="shared" si="9"/>
        <v>0.18999999999869033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3733.83</v>
      </c>
      <c r="D412" s="1">
        <f>'PR-RAS'!E417</f>
        <v>0</v>
      </c>
      <c r="E412" s="1">
        <v>0</v>
      </c>
      <c r="F412" s="1">
        <v>0</v>
      </c>
      <c r="G412" s="2">
        <f t="shared" si="8"/>
        <v>1534.6041299999999</v>
      </c>
      <c r="H412" s="2">
        <f t="shared" si="9"/>
        <v>0.17000000000007276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1647786.31</v>
      </c>
      <c r="D633" s="1">
        <f>'PR-RAS'!E639</f>
        <v>1820203.31</v>
      </c>
      <c r="E633" s="1">
        <v>0</v>
      </c>
      <c r="F633" s="1">
        <v>0</v>
      </c>
      <c r="G633" s="2">
        <f t="shared" si="10"/>
        <v>3342137.9317600001</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1627698.93</v>
      </c>
      <c r="D634" s="1">
        <f>'PR-RAS'!E640</f>
        <v>1839500.6199999999</v>
      </c>
      <c r="E634" s="1">
        <v>0</v>
      </c>
      <c r="F634" s="1">
        <v>0</v>
      </c>
      <c r="G634" s="2">
        <f t="shared" si="10"/>
        <v>3359141.2076099999</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20087.380000000121</v>
      </c>
      <c r="D635" s="1">
        <f>'PR-RAS'!E641</f>
        <v>0</v>
      </c>
      <c r="E635" s="1">
        <v>0</v>
      </c>
      <c r="F635" s="1">
        <v>0</v>
      </c>
      <c r="G635" s="2">
        <f t="shared" si="10"/>
        <v>12735.398920000076</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19297.309999999823</v>
      </c>
      <c r="E636" s="1">
        <v>0</v>
      </c>
      <c r="F636" s="1">
        <v>0</v>
      </c>
      <c r="G636" s="2">
        <f t="shared" si="10"/>
        <v>24507.583699999777</v>
      </c>
      <c r="H636" s="2">
        <f t="shared" si="11"/>
        <v>0.30999999982304871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20033.189999999999</v>
      </c>
      <c r="E637" s="1">
        <v>0</v>
      </c>
      <c r="F637" s="1">
        <v>0</v>
      </c>
      <c r="G637" s="2">
        <f t="shared" si="10"/>
        <v>25482.217679999998</v>
      </c>
      <c r="H637" s="2">
        <f t="shared" si="11"/>
        <v>0.18999999999869033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3733.83</v>
      </c>
      <c r="D638" s="1">
        <f>'PR-RAS'!E644</f>
        <v>0</v>
      </c>
      <c r="E638" s="1">
        <v>0</v>
      </c>
      <c r="F638" s="1">
        <v>0</v>
      </c>
      <c r="G638" s="2">
        <f t="shared" si="10"/>
        <v>2378.4497099999999</v>
      </c>
      <c r="H638" s="2">
        <f t="shared" si="11"/>
        <v>0.17000000000007276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16353.550000000121</v>
      </c>
      <c r="D639" s="1">
        <f>'PR-RAS'!E645</f>
        <v>735.88000000017564</v>
      </c>
      <c r="E639" s="1">
        <v>0</v>
      </c>
      <c r="F639" s="1">
        <v>0</v>
      </c>
      <c r="G639" s="2">
        <f t="shared" si="10"/>
        <v>11372.547780000301</v>
      </c>
      <c r="H639" s="2">
        <f t="shared" si="11"/>
        <v>0.56999999970321369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113442.49</v>
      </c>
      <c r="D641" s="1">
        <f>'PR-RAS'!E647</f>
        <v>136468.63</v>
      </c>
      <c r="E641" s="1">
        <v>0</v>
      </c>
      <c r="F641" s="1">
        <v>0</v>
      </c>
      <c r="G641" s="2">
        <f t="shared" si="10"/>
        <v>247283.04</v>
      </c>
      <c r="H641" s="2">
        <f t="shared" si="11"/>
        <v>0.86000000000058208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22449.56</v>
      </c>
      <c r="D642" s="1">
        <f>'PR-RAS'!E649</f>
        <v>19448.12</v>
      </c>
      <c r="E642" s="1">
        <v>0</v>
      </c>
      <c r="F642" s="1">
        <v>0</v>
      </c>
      <c r="G642" s="2">
        <f t="shared" si="10"/>
        <v>39322.657800000001</v>
      </c>
      <c r="H642" s="2">
        <f t="shared" si="11"/>
        <v>0.55999999999767169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238629.65</v>
      </c>
      <c r="D643" s="1">
        <f>'PR-RAS'!E650</f>
        <v>220993.74</v>
      </c>
      <c r="E643" s="1">
        <v>0</v>
      </c>
      <c r="F643" s="1">
        <v>0</v>
      </c>
      <c r="G643" s="2">
        <f t="shared" si="10"/>
        <v>436956.19746</v>
      </c>
      <c r="H643" s="2">
        <f t="shared" si="11"/>
        <v>0.61000000001513399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241631.09</v>
      </c>
      <c r="D644" s="1">
        <f>'PR-RAS'!E651</f>
        <v>228918.57</v>
      </c>
      <c r="E644" s="1">
        <v>0</v>
      </c>
      <c r="F644" s="1">
        <v>0</v>
      </c>
      <c r="G644" s="2">
        <f t="shared" si="10"/>
        <v>449758.07189000002</v>
      </c>
      <c r="H644" s="2">
        <f t="shared" si="11"/>
        <v>0.51999999998952262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19448.119999999995</v>
      </c>
      <c r="D645" s="1">
        <f>'PR-RAS'!E652</f>
        <v>11523.289999999979</v>
      </c>
      <c r="E645" s="1">
        <v>0</v>
      </c>
      <c r="F645" s="1">
        <v>0</v>
      </c>
      <c r="G645" s="2">
        <f t="shared" si="10"/>
        <v>27366.586799999972</v>
      </c>
      <c r="H645" s="2">
        <f t="shared" si="11"/>
        <v>0.40999999997438863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62</v>
      </c>
      <c r="E647" s="1">
        <v>0</v>
      </c>
      <c r="F647" s="1">
        <v>0</v>
      </c>
      <c r="G647" s="2">
        <f t="shared" si="10"/>
        <v>120.15600000000001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56</v>
      </c>
      <c r="E649" s="1">
        <v>0</v>
      </c>
      <c r="F649" s="1">
        <v>0</v>
      </c>
      <c r="G649" s="2">
        <f t="shared" si="10"/>
        <v>109.512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1339396.3400000001</v>
      </c>
      <c r="D668" s="1">
        <f>'PR-RAS'!E675</f>
        <v>1637195.06</v>
      </c>
      <c r="E668" s="1">
        <v>0</v>
      </c>
      <c r="F668" s="1">
        <v>0</v>
      </c>
      <c r="G668" s="2">
        <f t="shared" si="10"/>
        <v>3077395.5688200002</v>
      </c>
      <c r="H668" s="2">
        <f t="shared" si="11"/>
        <v>0.40000000013969839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271.19</v>
      </c>
      <c r="D669" s="1">
        <f>'PR-RAS'!E676</f>
        <v>137.49</v>
      </c>
      <c r="E669" s="1">
        <v>0</v>
      </c>
      <c r="F669" s="1">
        <v>0</v>
      </c>
      <c r="G669" s="2">
        <f t="shared" si="10"/>
        <v>364.84156000000007</v>
      </c>
      <c r="H669" s="2">
        <f t="shared" si="11"/>
        <v>0.68000000000000682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v>
      </c>
      <c r="D670" s="1">
        <f>'PR-RAS'!E677</f>
        <v>882.66</v>
      </c>
      <c r="E670" s="1">
        <v>0</v>
      </c>
      <c r="F670" s="1">
        <v>0</v>
      </c>
      <c r="G670" s="2">
        <f t="shared" si="10"/>
        <v>1624.5460799999998</v>
      </c>
      <c r="H670" s="2">
        <f t="shared" si="11"/>
        <v>0.34000000000003183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11516.5</v>
      </c>
      <c r="D690" s="1">
        <f>'PR-RAS'!E697</f>
        <v>0</v>
      </c>
      <c r="E690" s="1">
        <v>0</v>
      </c>
      <c r="F690" s="1">
        <v>0</v>
      </c>
      <c r="G690" s="2">
        <f t="shared" si="10"/>
        <v>7934.8684999999996</v>
      </c>
      <c r="H690" s="2">
        <f t="shared" si="11"/>
        <v>0.5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437.5</v>
      </c>
      <c r="D703" s="1">
        <f>'PR-RAS'!E710</f>
        <v>795</v>
      </c>
      <c r="E703" s="1">
        <v>0</v>
      </c>
      <c r="F703" s="1">
        <v>0</v>
      </c>
      <c r="G703" s="2">
        <f t="shared" si="10"/>
        <v>1423.3049999999998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4139.95</v>
      </c>
      <c r="D709" s="1">
        <f>'PR-RAS'!E716</f>
        <v>4359.6400000000003</v>
      </c>
      <c r="E709" s="1">
        <v>0</v>
      </c>
      <c r="F709" s="1">
        <v>0</v>
      </c>
      <c r="G709" s="2">
        <f t="shared" si="10"/>
        <v>9104.3348399999995</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3066.58</v>
      </c>
      <c r="D710" s="1">
        <f>'PR-RAS'!E717</f>
        <v>1765.76</v>
      </c>
      <c r="E710" s="1">
        <v>0</v>
      </c>
      <c r="F710" s="1">
        <v>0</v>
      </c>
      <c r="G710" s="2">
        <f t="shared" si="10"/>
        <v>4678.0528999999997</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22803.360000000001</v>
      </c>
      <c r="D711" s="1">
        <f>'PR-RAS'!E718</f>
        <v>22067.62</v>
      </c>
      <c r="E711" s="1">
        <v>0</v>
      </c>
      <c r="F711" s="1">
        <v>0</v>
      </c>
      <c r="G711" s="2">
        <f t="shared" si="10"/>
        <v>47526.406000000003</v>
      </c>
      <c r="H711" s="2">
        <f t="shared" si="11"/>
        <v>0.74000000000160071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2866.86</v>
      </c>
      <c r="D713" s="1">
        <f>'PR-RAS'!E720</f>
        <v>2946.86</v>
      </c>
      <c r="E713" s="1">
        <v>0</v>
      </c>
      <c r="F713" s="1">
        <v>0</v>
      </c>
      <c r="G713" s="2">
        <f t="shared" si="10"/>
        <v>6237.5329599999995</v>
      </c>
      <c r="H713" s="2">
        <f t="shared" si="11"/>
        <v>0.27999999999974534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2220.09</v>
      </c>
      <c r="D714" s="1">
        <f>'PR-RAS'!E721</f>
        <v>2129.0100000000002</v>
      </c>
      <c r="E714" s="1">
        <v>0</v>
      </c>
      <c r="F714" s="1">
        <v>0</v>
      </c>
      <c r="G714" s="2">
        <f t="shared" si="10"/>
        <v>4618.8924299999999</v>
      </c>
      <c r="H714" s="2">
        <f t="shared" si="11"/>
        <v>0.1000000000003638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379.69</v>
      </c>
      <c r="D715" s="1">
        <f>'PR-RAS'!E722</f>
        <v>676.15</v>
      </c>
      <c r="E715" s="1">
        <v>0</v>
      </c>
      <c r="F715" s="1">
        <v>0</v>
      </c>
      <c r="G715" s="2">
        <f t="shared" si="10"/>
        <v>1236.64086</v>
      </c>
      <c r="H715" s="2">
        <f t="shared" si="11"/>
        <v>0.45999999999997954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638928.03</v>
      </c>
      <c r="D984" s="6">
        <f>BILANCA!E6</f>
        <v>726514.24</v>
      </c>
      <c r="E984" s="6">
        <v>0</v>
      </c>
      <c r="F984" s="6">
        <v>0</v>
      </c>
      <c r="G984" s="7">
        <f t="shared" ref="G984:G1241" si="22">B984/1000*C984+B984/500*D984</f>
        <v>2091.95651</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499357.87</v>
      </c>
      <c r="D985" s="1">
        <f>BILANCA!E7</f>
        <v>566121.29</v>
      </c>
      <c r="E985" s="1">
        <v>0</v>
      </c>
      <c r="F985" s="1">
        <v>0</v>
      </c>
      <c r="G985" s="2">
        <f t="shared" si="22"/>
        <v>3263.2009000000003</v>
      </c>
      <c r="H985" s="2">
        <f t="shared" si="19"/>
        <v>0.42000000004190952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5100</v>
      </c>
      <c r="E988" s="1">
        <v>0</v>
      </c>
      <c r="F988" s="1">
        <v>0</v>
      </c>
      <c r="G988" s="2">
        <f t="shared" si="22"/>
        <v>51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5100</v>
      </c>
      <c r="E989" s="1">
        <v>0</v>
      </c>
      <c r="F989" s="1">
        <v>0</v>
      </c>
      <c r="G989" s="2">
        <f t="shared" si="22"/>
        <v>61.2</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499357.87</v>
      </c>
      <c r="D990" s="1">
        <f>BILANCA!E12</f>
        <v>566121.29</v>
      </c>
      <c r="E990" s="1">
        <v>0</v>
      </c>
      <c r="F990" s="1">
        <v>0</v>
      </c>
      <c r="G990" s="2">
        <f t="shared" si="22"/>
        <v>11421.203150000001</v>
      </c>
      <c r="H990" s="2">
        <f t="shared" si="19"/>
        <v>0.42000000004190952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460876.24</v>
      </c>
      <c r="D991" s="1">
        <f>BILANCA!E13</f>
        <v>441575.28</v>
      </c>
      <c r="E991" s="1">
        <v>0</v>
      </c>
      <c r="F991" s="1">
        <v>0</v>
      </c>
      <c r="G991" s="2">
        <f t="shared" si="22"/>
        <v>10752.214400000001</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1544076.83</v>
      </c>
      <c r="D993" s="1">
        <f>BILANCA!E15</f>
        <v>1544076.83</v>
      </c>
      <c r="E993" s="1">
        <v>0</v>
      </c>
      <c r="F993" s="1">
        <v>0</v>
      </c>
      <c r="G993" s="2">
        <f t="shared" si="22"/>
        <v>46322.304900000003</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1083200.5900000001</v>
      </c>
      <c r="D996" s="1">
        <f>BILANCA!E18</f>
        <v>1102501.55</v>
      </c>
      <c r="E996" s="1">
        <v>0</v>
      </c>
      <c r="F996" s="1">
        <v>0</v>
      </c>
      <c r="G996" s="2">
        <f t="shared" si="22"/>
        <v>42746.647970000005</v>
      </c>
      <c r="H996" s="2">
        <f t="shared" si="19"/>
        <v>0.85999999986961484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35626.459999999963</v>
      </c>
      <c r="D997" s="1">
        <f>BILANCA!E19</f>
        <v>122207.03000000003</v>
      </c>
      <c r="E997" s="1">
        <v>0</v>
      </c>
      <c r="F997" s="1">
        <v>0</v>
      </c>
      <c r="G997" s="2">
        <f t="shared" si="22"/>
        <v>3920.5672800000002</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237140.99</v>
      </c>
      <c r="D998" s="1">
        <f>BILANCA!E20</f>
        <v>280108.17</v>
      </c>
      <c r="E998" s="1">
        <v>0</v>
      </c>
      <c r="F998" s="1">
        <v>0</v>
      </c>
      <c r="G998" s="2">
        <f t="shared" si="22"/>
        <v>11960.35995</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6653.9</v>
      </c>
      <c r="D999" s="1">
        <f>BILANCA!E21</f>
        <v>45387.76</v>
      </c>
      <c r="E999" s="1">
        <v>0</v>
      </c>
      <c r="F999" s="1">
        <v>0</v>
      </c>
      <c r="G999" s="2">
        <f t="shared" si="22"/>
        <v>1558.8707199999999</v>
      </c>
      <c r="H999" s="2">
        <f t="shared" si="19"/>
        <v>0.33999999999832653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18097.240000000002</v>
      </c>
      <c r="D1000" s="1">
        <f>BILANCA!E22</f>
        <v>19088.14</v>
      </c>
      <c r="E1000" s="1">
        <v>0</v>
      </c>
      <c r="F1000" s="1">
        <v>0</v>
      </c>
      <c r="G1000" s="2">
        <f t="shared" si="22"/>
        <v>956.64984000000004</v>
      </c>
      <c r="H1000" s="2">
        <f t="shared" si="19"/>
        <v>0.38000000000101863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1960.15</v>
      </c>
      <c r="E1001" s="1">
        <v>0</v>
      </c>
      <c r="F1001" s="1">
        <v>0</v>
      </c>
      <c r="G1001" s="2">
        <f t="shared" si="22"/>
        <v>70.565399999999997</v>
      </c>
      <c r="H1001" s="2">
        <f t="shared" si="19"/>
        <v>0.15000000000009095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412828.46</v>
      </c>
      <c r="D1002" s="1">
        <f>BILANCA!E24</f>
        <v>464979.46</v>
      </c>
      <c r="E1002" s="1">
        <v>0</v>
      </c>
      <c r="F1002" s="1">
        <v>0</v>
      </c>
      <c r="G1002" s="2">
        <f t="shared" si="22"/>
        <v>25512.960220000001</v>
      </c>
      <c r="H1002" s="2">
        <f t="shared" si="19"/>
        <v>0.92000000004190952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1138.9100000000001</v>
      </c>
      <c r="D1004" s="1">
        <f>BILANCA!E26</f>
        <v>20398.91</v>
      </c>
      <c r="E1004" s="1">
        <v>0</v>
      </c>
      <c r="F1004" s="1">
        <v>0</v>
      </c>
      <c r="G1004" s="2">
        <f t="shared" si="22"/>
        <v>880.67133000000001</v>
      </c>
      <c r="H1004" s="2">
        <f t="shared" si="19"/>
        <v>0.18000000000006366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640233.04</v>
      </c>
      <c r="D1006" s="1">
        <f>BILANCA!E28</f>
        <v>709715.56</v>
      </c>
      <c r="E1006" s="1">
        <v>0</v>
      </c>
      <c r="F1006" s="1">
        <v>0</v>
      </c>
      <c r="G1006" s="2">
        <f t="shared" si="22"/>
        <v>47372.275680000006</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420.45</v>
      </c>
      <c r="D1007" s="1">
        <f>BILANCA!E29</f>
        <v>291.09000000000003</v>
      </c>
      <c r="E1007" s="1">
        <v>0</v>
      </c>
      <c r="F1007" s="1">
        <v>0</v>
      </c>
      <c r="G1007" s="2">
        <f t="shared" si="22"/>
        <v>24.063120000000001</v>
      </c>
      <c r="H1007" s="2">
        <f t="shared" si="19"/>
        <v>0.54000000000002046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870.27</v>
      </c>
      <c r="D1008" s="1">
        <f>BILANCA!E30</f>
        <v>870.27</v>
      </c>
      <c r="E1008" s="1">
        <v>0</v>
      </c>
      <c r="F1008" s="1">
        <v>0</v>
      </c>
      <c r="G1008" s="2">
        <f t="shared" si="22"/>
        <v>65.270250000000004</v>
      </c>
      <c r="H1008" s="2">
        <f t="shared" si="19"/>
        <v>0.53999999999996362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449.82</v>
      </c>
      <c r="D1012" s="1">
        <f>BILANCA!E34</f>
        <v>579.17999999999995</v>
      </c>
      <c r="E1012" s="1">
        <v>0</v>
      </c>
      <c r="F1012" s="1">
        <v>0</v>
      </c>
      <c r="G1012" s="2">
        <f t="shared" si="22"/>
        <v>46.637219999999999</v>
      </c>
      <c r="H1012" s="2">
        <f t="shared" si="19"/>
        <v>0.3599999999999568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2434.7200000000012</v>
      </c>
      <c r="D1013" s="1">
        <f>BILANCA!E35</f>
        <v>2047.8899999999994</v>
      </c>
      <c r="E1013" s="1">
        <v>0</v>
      </c>
      <c r="F1013" s="1">
        <v>0</v>
      </c>
      <c r="G1013" s="2">
        <f t="shared" si="22"/>
        <v>195.91499999999999</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38144.720000000001</v>
      </c>
      <c r="D1014" s="1">
        <f>BILANCA!E36</f>
        <v>39064.76</v>
      </c>
      <c r="E1014" s="1">
        <v>0</v>
      </c>
      <c r="F1014" s="1">
        <v>0</v>
      </c>
      <c r="G1014" s="2">
        <f t="shared" si="22"/>
        <v>3604.50144</v>
      </c>
      <c r="H1014" s="2">
        <f t="shared" si="19"/>
        <v>0.51999999999679858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35710</v>
      </c>
      <c r="D1018" s="1">
        <f>BILANCA!E40</f>
        <v>37016.870000000003</v>
      </c>
      <c r="E1018" s="1">
        <v>0</v>
      </c>
      <c r="F1018" s="1">
        <v>0</v>
      </c>
      <c r="G1018" s="2">
        <f t="shared" si="22"/>
        <v>3841.0309000000007</v>
      </c>
      <c r="H1018" s="2">
        <f t="shared" si="19"/>
        <v>0.12999999999738066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90980.65</v>
      </c>
      <c r="D1032" s="1">
        <f>BILANCA!E54</f>
        <v>94261.24</v>
      </c>
      <c r="E1032" s="1">
        <v>0</v>
      </c>
      <c r="F1032" s="1">
        <v>0</v>
      </c>
      <c r="G1032" s="2">
        <f t="shared" si="22"/>
        <v>13695.65337</v>
      </c>
      <c r="H1032" s="2">
        <f t="shared" si="19"/>
        <v>0.59000000001105946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90980.65</v>
      </c>
      <c r="D1033" s="1">
        <f>BILANCA!E55</f>
        <v>94261.24</v>
      </c>
      <c r="E1033" s="1">
        <v>0</v>
      </c>
      <c r="F1033" s="1">
        <v>0</v>
      </c>
      <c r="G1033" s="2">
        <f t="shared" si="22"/>
        <v>13975.156500000001</v>
      </c>
      <c r="H1033" s="2">
        <f t="shared" si="19"/>
        <v>0.59000000001105946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139570.16</v>
      </c>
      <c r="D1046" s="1">
        <f>BILANCA!E68</f>
        <v>160392.95000000001</v>
      </c>
      <c r="E1046" s="1">
        <v>0</v>
      </c>
      <c r="F1046" s="1">
        <v>0</v>
      </c>
      <c r="G1046" s="2">
        <f t="shared" si="22"/>
        <v>29002.431780000003</v>
      </c>
      <c r="H1046" s="2">
        <f t="shared" si="19"/>
        <v>0.20999999999185093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19448.12</v>
      </c>
      <c r="D1047" s="1">
        <f>BILANCA!E69</f>
        <v>11523.29</v>
      </c>
      <c r="E1047" s="1">
        <v>0</v>
      </c>
      <c r="F1047" s="1">
        <v>0</v>
      </c>
      <c r="G1047" s="2">
        <f t="shared" si="22"/>
        <v>2719.6608000000001</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19023.2</v>
      </c>
      <c r="D1048" s="1">
        <f>BILANCA!E70</f>
        <v>11440.43</v>
      </c>
      <c r="E1048" s="1">
        <v>0</v>
      </c>
      <c r="F1048" s="1">
        <v>0</v>
      </c>
      <c r="G1048" s="2">
        <f t="shared" si="22"/>
        <v>2723.7638999999999</v>
      </c>
      <c r="H1048" s="2">
        <f t="shared" si="19"/>
        <v>0.63000000000101863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19023.2</v>
      </c>
      <c r="D1050" s="1">
        <f>BILANCA!E72</f>
        <v>11440.43</v>
      </c>
      <c r="E1050" s="1">
        <v>0</v>
      </c>
      <c r="F1050" s="1">
        <v>0</v>
      </c>
      <c r="G1050" s="2">
        <f t="shared" si="22"/>
        <v>2807.5720200000005</v>
      </c>
      <c r="H1050" s="2">
        <f t="shared" si="19"/>
        <v>0.63000000000101863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424.92</v>
      </c>
      <c r="D1054" s="1">
        <f>BILANCA!E76</f>
        <v>82.86</v>
      </c>
      <c r="E1054" s="1">
        <v>0</v>
      </c>
      <c r="F1054" s="1">
        <v>0</v>
      </c>
      <c r="G1054" s="2">
        <f t="shared" si="22"/>
        <v>41.93544</v>
      </c>
      <c r="H1054" s="2">
        <f t="shared" si="19"/>
        <v>0.21999999999998465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6679.55</v>
      </c>
      <c r="D1056" s="1">
        <f>BILANCA!E78</f>
        <v>11543.57</v>
      </c>
      <c r="E1056" s="1">
        <v>0</v>
      </c>
      <c r="F1056" s="1">
        <v>0</v>
      </c>
      <c r="G1056" s="2">
        <f t="shared" si="22"/>
        <v>2172.9683699999996</v>
      </c>
      <c r="H1056" s="2">
        <f t="shared" si="19"/>
        <v>0.88000000000010914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68.56</v>
      </c>
      <c r="D1062" s="1">
        <f>BILANCA!E84</f>
        <v>710.33</v>
      </c>
      <c r="E1062" s="1">
        <v>0</v>
      </c>
      <c r="F1062" s="1">
        <v>0</v>
      </c>
      <c r="G1062" s="2">
        <f t="shared" si="22"/>
        <v>117.64838</v>
      </c>
      <c r="H1062" s="2">
        <f t="shared" si="19"/>
        <v>0.77000000000003865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6610.99</v>
      </c>
      <c r="D1064" s="1">
        <f>BILANCA!E86</f>
        <v>10833.24</v>
      </c>
      <c r="E1064" s="1">
        <v>0</v>
      </c>
      <c r="F1064" s="1">
        <v>0</v>
      </c>
      <c r="G1064" s="2">
        <f t="shared" si="22"/>
        <v>2290.47507</v>
      </c>
      <c r="H1064" s="2">
        <f t="shared" si="19"/>
        <v>0.25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857.46</v>
      </c>
      <c r="E1124" s="1">
        <v>0</v>
      </c>
      <c r="F1124" s="1">
        <v>0</v>
      </c>
      <c r="G1124" s="2">
        <f t="shared" si="22"/>
        <v>241.80372</v>
      </c>
      <c r="H1124" s="2">
        <f t="shared" si="23"/>
        <v>0.46000000000003638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153.46</v>
      </c>
      <c r="E1127" s="1">
        <v>0</v>
      </c>
      <c r="F1127" s="1">
        <v>0</v>
      </c>
      <c r="G1127" s="2">
        <f t="shared" si="22"/>
        <v>44.196480000000001</v>
      </c>
      <c r="H1127" s="2">
        <f t="shared" si="23"/>
        <v>0.46000000000000796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153.46</v>
      </c>
      <c r="E1133" s="1">
        <v>0</v>
      </c>
      <c r="F1133" s="1">
        <v>0</v>
      </c>
      <c r="G1133" s="2">
        <f t="shared" si="22"/>
        <v>46.038000000000004</v>
      </c>
      <c r="H1133" s="2">
        <f t="shared" si="23"/>
        <v>0.46000000000000796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704</v>
      </c>
      <c r="E1138" s="1">
        <v>0</v>
      </c>
      <c r="F1138" s="1">
        <v>0</v>
      </c>
      <c r="G1138" s="2">
        <f t="shared" si="22"/>
        <v>218.24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113442.49</v>
      </c>
      <c r="D1148" s="1">
        <f>BILANCA!E170</f>
        <v>136468.63</v>
      </c>
      <c r="E1148" s="1">
        <v>0</v>
      </c>
      <c r="F1148" s="1">
        <v>0</v>
      </c>
      <c r="G1148" s="2">
        <f t="shared" si="22"/>
        <v>63752.658750000002</v>
      </c>
      <c r="H1148" s="2">
        <f t="shared" si="23"/>
        <v>0.86000000000058208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113442.49</v>
      </c>
      <c r="D1151" s="1">
        <f>BILANCA!E173</f>
        <v>136468.63</v>
      </c>
      <c r="E1151" s="1">
        <v>0</v>
      </c>
      <c r="F1151" s="1">
        <v>0</v>
      </c>
      <c r="G1151" s="2">
        <f t="shared" si="22"/>
        <v>64911.79800000001</v>
      </c>
      <c r="H1151" s="2">
        <f t="shared" si="23"/>
        <v>0.86000000000058208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638928.03</v>
      </c>
      <c r="D1152" s="1">
        <f>BILANCA!E175</f>
        <v>726514.24</v>
      </c>
      <c r="E1152" s="1">
        <v>0</v>
      </c>
      <c r="F1152" s="1">
        <v>0</v>
      </c>
      <c r="G1152" s="2">
        <f t="shared" si="22"/>
        <v>353540.65019000001</v>
      </c>
      <c r="H1152" s="2">
        <f t="shared" si="23"/>
        <v>0.27000000001862645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123216.61</v>
      </c>
      <c r="D1153" s="1">
        <f>BILANCA!E176</f>
        <v>158799.61000000002</v>
      </c>
      <c r="E1153" s="1">
        <v>0</v>
      </c>
      <c r="F1153" s="1">
        <v>0</v>
      </c>
      <c r="G1153" s="2">
        <f t="shared" si="22"/>
        <v>74938.691100000011</v>
      </c>
      <c r="H1153" s="2">
        <f t="shared" si="23"/>
        <v>0.77999999998428393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123216.61</v>
      </c>
      <c r="D1154" s="1">
        <f>BILANCA!E177</f>
        <v>158799.61000000002</v>
      </c>
      <c r="E1154" s="1">
        <v>0</v>
      </c>
      <c r="F1154" s="1">
        <v>0</v>
      </c>
      <c r="G1154" s="2">
        <f t="shared" si="22"/>
        <v>75379.506930000003</v>
      </c>
      <c r="H1154" s="2">
        <f t="shared" si="23"/>
        <v>0.77999999998428393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115112.9</v>
      </c>
      <c r="D1155" s="1">
        <f>BILANCA!E178</f>
        <v>143902.84</v>
      </c>
      <c r="E1155" s="1">
        <v>0</v>
      </c>
      <c r="F1155" s="1">
        <v>0</v>
      </c>
      <c r="G1155" s="2">
        <f t="shared" si="22"/>
        <v>69301.995759999991</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1675.6</v>
      </c>
      <c r="D1156" s="1">
        <f>BILANCA!E179</f>
        <v>8535.84</v>
      </c>
      <c r="E1156" s="1">
        <v>0</v>
      </c>
      <c r="F1156" s="1">
        <v>0</v>
      </c>
      <c r="G1156" s="2">
        <f t="shared" si="22"/>
        <v>3243.2794399999998</v>
      </c>
      <c r="H1156" s="2">
        <f t="shared" si="23"/>
        <v>0.55999999999994543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102.76</v>
      </c>
      <c r="D1157" s="1">
        <f>BILANCA!E180</f>
        <v>95.64</v>
      </c>
      <c r="E1157" s="1">
        <v>0</v>
      </c>
      <c r="F1157" s="1">
        <v>0</v>
      </c>
      <c r="G1157" s="2">
        <f t="shared" si="22"/>
        <v>51.162959999999998</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102.76</v>
      </c>
      <c r="D1160" s="1">
        <f>BILANCA!E183</f>
        <v>95.64</v>
      </c>
      <c r="E1160" s="1">
        <v>0</v>
      </c>
      <c r="F1160" s="1">
        <v>0</v>
      </c>
      <c r="G1160" s="2">
        <f t="shared" si="22"/>
        <v>52.045079999999999</v>
      </c>
      <c r="H1160" s="2">
        <f t="shared" si="23"/>
        <v>0.59999999999999432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6325.35</v>
      </c>
      <c r="D1165" s="1">
        <f>BILANCA!E188</f>
        <v>6265.29</v>
      </c>
      <c r="E1165" s="1">
        <v>0</v>
      </c>
      <c r="F1165" s="1">
        <v>0</v>
      </c>
      <c r="G1165" s="2">
        <f t="shared" si="22"/>
        <v>3431.7792600000002</v>
      </c>
      <c r="H1165" s="2">
        <f t="shared" si="23"/>
        <v>0.64000000000032742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515711.42</v>
      </c>
      <c r="D1214" s="1">
        <f>BILANCA!E237</f>
        <v>567714.63</v>
      </c>
      <c r="E1214" s="1">
        <v>0</v>
      </c>
      <c r="F1214" s="1">
        <v>0</v>
      </c>
      <c r="G1214" s="2">
        <f t="shared" si="22"/>
        <v>381413.49708</v>
      </c>
      <c r="H1214" s="2">
        <f t="shared" si="23"/>
        <v>0.78999999997904524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499357.87</v>
      </c>
      <c r="D1215" s="1">
        <f>BILANCA!E238</f>
        <v>566121.29</v>
      </c>
      <c r="E1215" s="1">
        <v>0</v>
      </c>
      <c r="F1215" s="1">
        <v>0</v>
      </c>
      <c r="G1215" s="2">
        <f t="shared" si="22"/>
        <v>378531.30440000002</v>
      </c>
      <c r="H1215" s="2">
        <f t="shared" si="23"/>
        <v>0.42000000004190952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499357.87</v>
      </c>
      <c r="D1216" s="1">
        <f>BILANCA!E239</f>
        <v>566121.29</v>
      </c>
      <c r="E1216" s="1">
        <v>0</v>
      </c>
      <c r="F1216" s="1">
        <v>0</v>
      </c>
      <c r="G1216" s="2">
        <f t="shared" si="22"/>
        <v>380162.90485000005</v>
      </c>
      <c r="H1216" s="2">
        <f t="shared" si="23"/>
        <v>0.42000000004190952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499357.87</v>
      </c>
      <c r="D1217" s="1">
        <f>BILANCA!E240</f>
        <v>566121.29</v>
      </c>
      <c r="E1217" s="1">
        <v>0</v>
      </c>
      <c r="F1217" s="1">
        <v>0</v>
      </c>
      <c r="G1217" s="2">
        <f t="shared" si="22"/>
        <v>381794.50530000008</v>
      </c>
      <c r="H1217" s="2">
        <f t="shared" si="23"/>
        <v>0.42000000004190952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16353.550000000001</v>
      </c>
      <c r="D1222" s="1">
        <f>BILANCA!E245</f>
        <v>735.88000000000102</v>
      </c>
      <c r="E1222" s="1">
        <v>0</v>
      </c>
      <c r="F1222" s="1">
        <v>0</v>
      </c>
      <c r="G1222" s="2">
        <f t="shared" si="22"/>
        <v>4260.2490900000003</v>
      </c>
      <c r="H1222" s="2">
        <f t="shared" si="23"/>
        <v>0.56999999999788997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31310.38</v>
      </c>
      <c r="D1223" s="1">
        <f>BILANCA!E246</f>
        <v>11529.02</v>
      </c>
      <c r="E1223" s="1">
        <v>0</v>
      </c>
      <c r="F1223" s="1">
        <v>0</v>
      </c>
      <c r="G1223" s="2">
        <f t="shared" si="22"/>
        <v>13048.4208</v>
      </c>
      <c r="H1223" s="2">
        <f t="shared" si="23"/>
        <v>0.40000000000145519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31310.38</v>
      </c>
      <c r="D1224" s="1">
        <f>BILANCA!E247</f>
        <v>11529.02</v>
      </c>
      <c r="E1224" s="1">
        <v>0</v>
      </c>
      <c r="F1224" s="1">
        <v>0</v>
      </c>
      <c r="G1224" s="2">
        <f t="shared" si="22"/>
        <v>13102.789220000001</v>
      </c>
      <c r="H1224" s="2">
        <f t="shared" si="23"/>
        <v>0.40000000000145519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14956.83</v>
      </c>
      <c r="D1227" s="1">
        <f>BILANCA!E250</f>
        <v>10793.14</v>
      </c>
      <c r="E1227" s="1">
        <v>0</v>
      </c>
      <c r="F1227" s="1">
        <v>0</v>
      </c>
      <c r="G1227" s="2">
        <f t="shared" si="22"/>
        <v>8916.5188400000006</v>
      </c>
      <c r="H1227" s="2">
        <f t="shared" si="23"/>
        <v>0.30999999999949068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14956.83</v>
      </c>
      <c r="D1229" s="1">
        <f>BILANCA!E252</f>
        <v>10793.14</v>
      </c>
      <c r="E1229" s="1">
        <v>0</v>
      </c>
      <c r="F1229" s="1">
        <v>0</v>
      </c>
      <c r="G1229" s="2">
        <f t="shared" si="22"/>
        <v>8989.6050599999999</v>
      </c>
      <c r="H1229" s="2">
        <f t="shared" si="23"/>
        <v>0.30999999999949068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857.46</v>
      </c>
      <c r="E1232" s="1">
        <v>0</v>
      </c>
      <c r="F1232" s="1">
        <v>0</v>
      </c>
      <c r="G1232" s="2">
        <f t="shared" si="22"/>
        <v>427.01508000000001</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47574.51</v>
      </c>
      <c r="D1236" s="1">
        <f>BILANCA!E259</f>
        <v>870.09</v>
      </c>
      <c r="E1236" s="1">
        <v>0</v>
      </c>
      <c r="F1236" s="1">
        <v>0</v>
      </c>
      <c r="G1236" s="2">
        <f t="shared" si="22"/>
        <v>12476.61657</v>
      </c>
      <c r="H1236" s="2">
        <f t="shared" si="23"/>
        <v>0.57999999999799456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47574.51</v>
      </c>
      <c r="D1237" s="1">
        <f>BILANCA!E260</f>
        <v>870.09</v>
      </c>
      <c r="E1237" s="1">
        <v>0</v>
      </c>
      <c r="F1237" s="1">
        <v>0</v>
      </c>
      <c r="G1237" s="2">
        <f t="shared" si="22"/>
        <v>12525.931259999999</v>
      </c>
      <c r="H1237" s="2">
        <f t="shared" si="23"/>
        <v>0.57999999999799456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857.46</v>
      </c>
      <c r="E1241" s="1">
        <v>0</v>
      </c>
      <c r="F1241" s="1">
        <v>0</v>
      </c>
      <c r="G1241" s="2">
        <f t="shared" si="22"/>
        <v>442.44936000000001</v>
      </c>
      <c r="H1241" s="2">
        <f t="shared" si="23"/>
        <v>0.46000000000003638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6397.81</v>
      </c>
      <c r="D1244" s="1">
        <f>BILANCA!E268</f>
        <v>7823.63</v>
      </c>
      <c r="E1244" s="1">
        <v>0</v>
      </c>
      <c r="F1244" s="1">
        <v>0</v>
      </c>
      <c r="G1244" s="2">
        <f t="shared" si="24"/>
        <v>5753.7632700000004</v>
      </c>
      <c r="H1244" s="2">
        <f t="shared" si="23"/>
        <v>0.55999999999949068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213.18</v>
      </c>
      <c r="D1245" s="1">
        <f>BILANCA!E269</f>
        <v>1009.97</v>
      </c>
      <c r="E1245" s="1">
        <v>0</v>
      </c>
      <c r="F1245" s="1">
        <v>0</v>
      </c>
      <c r="G1245" s="2">
        <f t="shared" si="24"/>
        <v>585.07744000000002</v>
      </c>
      <c r="H1245" s="2">
        <f t="shared" si="23"/>
        <v>0.20999999999997954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1999.64</v>
      </c>
      <c r="E1247" s="1">
        <v>0</v>
      </c>
      <c r="F1247" s="1">
        <v>0</v>
      </c>
      <c r="G1247" s="2">
        <f t="shared" si="24"/>
        <v>1055.8099200000001</v>
      </c>
      <c r="H1247" s="2">
        <f t="shared" si="23"/>
        <v>0.35999999999989996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123216.61</v>
      </c>
      <c r="D1264" s="1">
        <f>BILANCA!E288</f>
        <v>158799.60999999999</v>
      </c>
      <c r="E1264" s="1">
        <v>0</v>
      </c>
      <c r="F1264" s="1">
        <v>0</v>
      </c>
      <c r="G1264" s="2">
        <f t="shared" si="24"/>
        <v>123869.24823000001</v>
      </c>
      <c r="H1264" s="2">
        <f t="shared" si="23"/>
        <v>0.78000000001338776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6265.29</v>
      </c>
      <c r="E1278" s="1">
        <v>0</v>
      </c>
      <c r="F1278" s="1">
        <v>0</v>
      </c>
      <c r="G1278" s="2">
        <f t="shared" si="24"/>
        <v>3696.5210999999999</v>
      </c>
      <c r="H1278" s="2">
        <f t="shared" si="23"/>
        <v>0.28999999999996362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1627698.93</v>
      </c>
      <c r="D1408" s="1">
        <f>'RAS-funkcijski'!E114</f>
        <v>1839500.62</v>
      </c>
      <c r="E1408" s="1">
        <v>0</v>
      </c>
      <c r="F1408" s="1">
        <v>0</v>
      </c>
      <c r="G1408" s="2">
        <f t="shared" si="24"/>
        <v>583737.01870000002</v>
      </c>
      <c r="H1408" s="2">
        <f t="shared" si="27"/>
        <v>0.44999999995343387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1627698.93</v>
      </c>
      <c r="D1412" s="1">
        <f>'RAS-funkcijski'!E118</f>
        <v>1839500.62</v>
      </c>
      <c r="E1412" s="1">
        <v>0</v>
      </c>
      <c r="F1412" s="1">
        <v>0</v>
      </c>
      <c r="G1412" s="2">
        <f t="shared" si="24"/>
        <v>604963.81938</v>
      </c>
      <c r="H1412" s="2">
        <f t="shared" si="27"/>
        <v>0.44999999995343387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1627698.93</v>
      </c>
      <c r="D1414" s="1">
        <f>'RAS-funkcijski'!E120</f>
        <v>1839500.62</v>
      </c>
      <c r="E1414" s="1">
        <v>0</v>
      </c>
      <c r="F1414" s="1">
        <v>0</v>
      </c>
      <c r="G1414" s="2">
        <f t="shared" si="24"/>
        <v>615577.21972000005</v>
      </c>
      <c r="H1414" s="2">
        <f t="shared" si="27"/>
        <v>0.44999999995343387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1627698.93</v>
      </c>
      <c r="D1435" s="13">
        <f>'RAS-funkcijski'!E141</f>
        <v>1839500.62</v>
      </c>
      <c r="E1435" s="13">
        <v>0</v>
      </c>
      <c r="F1435" s="13">
        <v>0</v>
      </c>
      <c r="G1435" s="14">
        <f t="shared" si="24"/>
        <v>727017.92329000006</v>
      </c>
      <c r="H1435" s="14">
        <f t="shared" si="27"/>
        <v>0.44999999995343387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131931.73000000001</v>
      </c>
      <c r="E1436" s="6">
        <v>0</v>
      </c>
      <c r="F1436" s="6">
        <v>0</v>
      </c>
      <c r="G1436" s="7">
        <f t="shared" si="24"/>
        <v>263.86346000000003</v>
      </c>
      <c r="H1436" s="7">
        <f t="shared" si="27"/>
        <v>0.26999999998952262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131931.73000000001</v>
      </c>
      <c r="E1453" s="1">
        <v>0</v>
      </c>
      <c r="F1453" s="1">
        <v>0</v>
      </c>
      <c r="G1453" s="2">
        <f t="shared" si="24"/>
        <v>4749.5422799999997</v>
      </c>
      <c r="H1453" s="2">
        <f t="shared" si="27"/>
        <v>0.26999999998952262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131931.73000000001</v>
      </c>
      <c r="E1454" s="1">
        <v>0</v>
      </c>
      <c r="F1454" s="1">
        <v>0</v>
      </c>
      <c r="G1454" s="2">
        <f t="shared" si="24"/>
        <v>5013.4057400000002</v>
      </c>
      <c r="H1454" s="2">
        <f t="shared" si="27"/>
        <v>0.26999999998952262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131931.73000000001</v>
      </c>
      <c r="E1456" s="1">
        <v>0</v>
      </c>
      <c r="F1456" s="1">
        <v>0</v>
      </c>
      <c r="G1456" s="2">
        <f t="shared" si="24"/>
        <v>5541.1326600000011</v>
      </c>
      <c r="H1456" s="2">
        <f t="shared" si="27"/>
        <v>0.26999999998952262</v>
      </c>
      <c r="I1456" s="10">
        <f t="shared" si="30"/>
        <v>1496.1058181419437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123216.61</v>
      </c>
      <c r="D1480" s="6"/>
      <c r="E1480" s="6">
        <v>0</v>
      </c>
      <c r="F1480" s="6">
        <v>0</v>
      </c>
      <c r="G1480" s="7">
        <f t="shared" ref="G1480:G1580" si="34">B1480/1000*C1480</f>
        <v>123.21661</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1881954.9300000002</v>
      </c>
      <c r="D1481" s="1">
        <v>0</v>
      </c>
      <c r="E1481" s="1">
        <v>0</v>
      </c>
      <c r="F1481" s="1">
        <v>0</v>
      </c>
      <c r="G1481" s="2">
        <f t="shared" si="34"/>
        <v>3763.9098600000002</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1871316.6300000001</v>
      </c>
      <c r="D1483" s="1">
        <v>0</v>
      </c>
      <c r="E1483" s="1">
        <v>0</v>
      </c>
      <c r="F1483" s="1">
        <v>0</v>
      </c>
      <c r="G1483" s="2">
        <f t="shared" si="34"/>
        <v>7485.266520000001</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1683663.12</v>
      </c>
      <c r="D1484" s="1">
        <v>0</v>
      </c>
      <c r="E1484" s="1">
        <v>0</v>
      </c>
      <c r="F1484" s="1">
        <v>0</v>
      </c>
      <c r="G1484" s="2">
        <f t="shared" si="34"/>
        <v>8418.3155999999999</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175260.75</v>
      </c>
      <c r="D1485" s="1">
        <v>0</v>
      </c>
      <c r="E1485" s="1">
        <v>0</v>
      </c>
      <c r="F1485" s="1">
        <v>0</v>
      </c>
      <c r="G1485" s="2">
        <f t="shared" si="34"/>
        <v>1051.5645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1197.57</v>
      </c>
      <c r="D1486" s="1">
        <v>0</v>
      </c>
      <c r="E1486" s="1">
        <v>0</v>
      </c>
      <c r="F1486" s="1">
        <v>0</v>
      </c>
      <c r="G1486" s="2">
        <f t="shared" si="34"/>
        <v>8.3829899999999995</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11195.19</v>
      </c>
      <c r="D1491" s="1">
        <v>0</v>
      </c>
      <c r="E1491" s="1">
        <v>0</v>
      </c>
      <c r="F1491" s="1">
        <v>0</v>
      </c>
      <c r="G1491" s="2">
        <f t="shared" si="34"/>
        <v>134.34228000000002</v>
      </c>
      <c r="H1491" s="2">
        <f t="shared" si="35"/>
        <v>0.19000000000050932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10638.3</v>
      </c>
      <c r="D1492" s="1">
        <v>0</v>
      </c>
      <c r="E1492" s="1">
        <v>0</v>
      </c>
      <c r="F1492" s="1">
        <v>0</v>
      </c>
      <c r="G1492" s="2">
        <f t="shared" si="34"/>
        <v>138.29789999999997</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1846371.93</v>
      </c>
      <c r="D1499" s="1">
        <v>0</v>
      </c>
      <c r="E1499" s="1">
        <v>0</v>
      </c>
      <c r="F1499" s="1">
        <v>0</v>
      </c>
      <c r="G1499" s="2">
        <f t="shared" si="34"/>
        <v>36927.438600000001</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1835733.63</v>
      </c>
      <c r="D1501" s="1">
        <v>0</v>
      </c>
      <c r="E1501" s="1">
        <v>0</v>
      </c>
      <c r="F1501" s="1">
        <v>0</v>
      </c>
      <c r="G1501" s="2">
        <f t="shared" si="34"/>
        <v>40386.139859999996</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1654873.18</v>
      </c>
      <c r="D1502" s="1">
        <v>0</v>
      </c>
      <c r="E1502" s="1">
        <v>0</v>
      </c>
      <c r="F1502" s="1">
        <v>0</v>
      </c>
      <c r="G1502" s="2">
        <f t="shared" si="34"/>
        <v>38062.083139999995</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168400.51</v>
      </c>
      <c r="D1503" s="1">
        <v>0</v>
      </c>
      <c r="E1503" s="1">
        <v>0</v>
      </c>
      <c r="F1503" s="1">
        <v>0</v>
      </c>
      <c r="G1503" s="2">
        <f t="shared" si="34"/>
        <v>4041.6122400000004</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1204.69</v>
      </c>
      <c r="D1504" s="1">
        <v>0</v>
      </c>
      <c r="E1504" s="1">
        <v>0</v>
      </c>
      <c r="F1504" s="1">
        <v>0</v>
      </c>
      <c r="G1504" s="2">
        <f t="shared" si="34"/>
        <v>30.117250000000002</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11255.25</v>
      </c>
      <c r="D1509" s="1">
        <v>0</v>
      </c>
      <c r="E1509" s="1">
        <v>0</v>
      </c>
      <c r="F1509" s="1">
        <v>0</v>
      </c>
      <c r="G1509" s="2">
        <f t="shared" si="34"/>
        <v>337.65749999999997</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10638.3</v>
      </c>
      <c r="D1510" s="1">
        <v>0</v>
      </c>
      <c r="E1510" s="1">
        <v>0</v>
      </c>
      <c r="F1510" s="1">
        <v>0</v>
      </c>
      <c r="G1510" s="2">
        <f t="shared" si="34"/>
        <v>329.78729999999996</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158799.61000000034</v>
      </c>
      <c r="D1517" s="1">
        <v>0</v>
      </c>
      <c r="E1517" s="1">
        <v>0</v>
      </c>
      <c r="F1517" s="1">
        <v>0</v>
      </c>
      <c r="G1517" s="2">
        <f t="shared" si="34"/>
        <v>6034.385180000013</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158799.60999999999</v>
      </c>
      <c r="D1576" s="1">
        <v>0</v>
      </c>
      <c r="E1576" s="1">
        <v>0</v>
      </c>
      <c r="F1576" s="1">
        <v>0</v>
      </c>
      <c r="G1576" s="2">
        <f t="shared" si="34"/>
        <v>15403.562169999999</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158799.60999999999</v>
      </c>
      <c r="D1578" s="1">
        <v>0</v>
      </c>
      <c r="E1578" s="1">
        <v>0</v>
      </c>
      <c r="F1578" s="1">
        <v>0</v>
      </c>
      <c r="G1578" s="2">
        <f t="shared" si="34"/>
        <v>15721.161389999999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3426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1647786.31</v>
      </c>
      <c r="I16" s="170">
        <f>'PR-RAS'!E6</f>
        <v>1820203.31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1612079.0999999999</v>
      </c>
      <c r="I17" s="170">
        <f>'PR-RAS'!E151</f>
        <v>1827824.8199999998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16353.550000000121</v>
      </c>
      <c r="I18" s="170">
        <f>'PR-RAS'!E645</f>
        <v>735.88000000017564</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499357.87</v>
      </c>
      <c r="I20" s="173">
        <f>BILANCA!E7</f>
        <v>566121.29</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139570.16</v>
      </c>
      <c r="I21" s="175">
        <f>BILANCA!E68</f>
        <v>160392.95000000001</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123216.61</v>
      </c>
      <c r="I22" s="175">
        <f>BILANCA!E176</f>
        <v>158799.61000000002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515711.42</v>
      </c>
      <c r="I23" s="177">
        <f>BILANCA!E237</f>
        <v>567714.63</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1627698.93</v>
      </c>
      <c r="I27" s="175">
        <f>'RAS-funkcijski'!E114</f>
        <v>1839500.62</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1627698.93</v>
      </c>
      <c r="I28" s="179">
        <f>'RAS-funkcijski'!E141</f>
        <v>1839500.62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131931.73000000001</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131931.73000000001</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123216.61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158799.61000000034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158799.60999999999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9"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1647786.31</v>
      </c>
      <c r="E6" s="51">
        <f>E7+E44+E50+E82+E106+E124+E133+E139</f>
        <v>1820203.31</v>
      </c>
      <c r="F6" s="52">
        <f t="shared" ref="F6:F131" si="0">IF(D6&lt;&gt;0,IF(E6/D6&gt;=100,"&gt;&gt;100",E6/D6*100),"-")</f>
        <v>110.46355337179612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1470718.01</v>
      </c>
      <c r="E50" s="51">
        <f>E51+E54+E59+E62+E65+E68+E71+E74+E77</f>
        <v>1649187</v>
      </c>
      <c r="F50" s="52">
        <f t="shared" si="0"/>
        <v>112.13482046092575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1340330.53</v>
      </c>
      <c r="E68" s="51">
        <f t="shared" si="15"/>
        <v>1638215.21</v>
      </c>
      <c r="F68" s="52">
        <f t="shared" si="0"/>
        <v>122.22471795818902</v>
      </c>
    </row>
    <row r="69" spans="1:6" ht="12.75" customHeight="1" x14ac:dyDescent="0.2">
      <c r="A69" s="53" t="s">
        <v>184</v>
      </c>
      <c r="B69" s="85" t="s">
        <v>185</v>
      </c>
      <c r="C69" s="50" t="s">
        <v>184</v>
      </c>
      <c r="D69" s="242">
        <v>1339667.53</v>
      </c>
      <c r="E69" s="242">
        <v>1637332.55</v>
      </c>
      <c r="F69" s="52">
        <f t="shared" si="0"/>
        <v>122.21932034136857</v>
      </c>
    </row>
    <row r="70" spans="1:6" ht="24" x14ac:dyDescent="0.2">
      <c r="A70" s="53" t="s">
        <v>186</v>
      </c>
      <c r="B70" s="85" t="s">
        <v>187</v>
      </c>
      <c r="C70" s="50" t="s">
        <v>186</v>
      </c>
      <c r="D70" s="242">
        <v>663</v>
      </c>
      <c r="E70" s="242">
        <v>882.66</v>
      </c>
      <c r="F70" s="52">
        <f t="shared" si="0"/>
        <v>133.13122171945702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11516.5</v>
      </c>
      <c r="E74" s="51">
        <f t="shared" si="17"/>
        <v>0</v>
      </c>
      <c r="F74" s="52">
        <f t="shared" si="0"/>
        <v>0</v>
      </c>
    </row>
    <row r="75" spans="1:6" ht="12.75" customHeight="1" x14ac:dyDescent="0.2">
      <c r="A75" s="53" t="s">
        <v>196</v>
      </c>
      <c r="B75" s="85" t="s">
        <v>197</v>
      </c>
      <c r="C75" s="50" t="s">
        <v>196</v>
      </c>
      <c r="D75" s="242">
        <v>11516.5</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118870.98000000001</v>
      </c>
      <c r="E77" s="51">
        <f t="shared" si="18"/>
        <v>10971.79</v>
      </c>
      <c r="F77" s="52">
        <f t="shared" si="0"/>
        <v>9.2299987768250915</v>
      </c>
    </row>
    <row r="78" spans="1:6" ht="12.75" customHeight="1" x14ac:dyDescent="0.2">
      <c r="A78" s="53">
        <v>6391</v>
      </c>
      <c r="B78" s="85" t="s">
        <v>202</v>
      </c>
      <c r="C78" s="50" t="s">
        <v>203</v>
      </c>
      <c r="D78" s="242">
        <v>17830.650000000001</v>
      </c>
      <c r="E78" s="242">
        <v>1645.75</v>
      </c>
      <c r="F78" s="52">
        <f t="shared" si="0"/>
        <v>9.229893469952021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101040.33</v>
      </c>
      <c r="E80" s="242">
        <v>9326.0400000000009</v>
      </c>
      <c r="F80" s="52">
        <f t="shared" si="0"/>
        <v>9.2300173603946067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0.11</v>
      </c>
      <c r="F82" s="52">
        <f t="shared" si="0"/>
        <v>550</v>
      </c>
    </row>
    <row r="83" spans="1:6" ht="12.75" customHeight="1" x14ac:dyDescent="0.2">
      <c r="A83" s="53">
        <v>641</v>
      </c>
      <c r="B83" s="85" t="s">
        <v>212</v>
      </c>
      <c r="C83" s="50" t="s">
        <v>213</v>
      </c>
      <c r="D83" s="51">
        <f t="shared" ref="D83:E83" si="20">SUM(D84:D90)</f>
        <v>0.02</v>
      </c>
      <c r="E83" s="51">
        <f t="shared" si="20"/>
        <v>0.11</v>
      </c>
      <c r="F83" s="52">
        <f t="shared" si="0"/>
        <v>550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0.11</v>
      </c>
      <c r="F85" s="52">
        <f t="shared" si="0"/>
        <v>550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21078.5</v>
      </c>
      <c r="E106" s="51">
        <f t="shared" si="23"/>
        <v>22584.01</v>
      </c>
      <c r="F106" s="52">
        <f t="shared" si="0"/>
        <v>107.14239628057025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21078.5</v>
      </c>
      <c r="E112" s="51">
        <f t="shared" si="25"/>
        <v>22584.01</v>
      </c>
      <c r="F112" s="52">
        <f t="shared" si="0"/>
        <v>107.14239628057025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21078.5</v>
      </c>
      <c r="E117" s="242">
        <v>22584.01</v>
      </c>
      <c r="F117" s="52">
        <f t="shared" si="0"/>
        <v>107.14239628057025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12023.189999999999</v>
      </c>
      <c r="E124" s="51">
        <f t="shared" si="27"/>
        <v>17531.900000000001</v>
      </c>
      <c r="F124" s="52">
        <f t="shared" si="0"/>
        <v>145.81737459027099</v>
      </c>
    </row>
    <row r="125" spans="1:6" ht="12.75" customHeight="1" x14ac:dyDescent="0.2">
      <c r="A125" s="53">
        <v>661</v>
      </c>
      <c r="B125" s="86" t="s">
        <v>296</v>
      </c>
      <c r="C125" s="50" t="s">
        <v>297</v>
      </c>
      <c r="D125" s="51">
        <f t="shared" ref="D125:E125" si="28">SUM(D126:D127)</f>
        <v>7845.87</v>
      </c>
      <c r="E125" s="51">
        <f t="shared" si="28"/>
        <v>8359.4</v>
      </c>
      <c r="F125" s="52">
        <f t="shared" si="0"/>
        <v>106.54522697928974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7845.87</v>
      </c>
      <c r="E127" s="242">
        <v>8359.4</v>
      </c>
      <c r="F127" s="52">
        <f t="shared" si="0"/>
        <v>106.54522697928974</v>
      </c>
    </row>
    <row r="128" spans="1:6" ht="24" x14ac:dyDescent="0.2">
      <c r="A128" s="53">
        <v>663</v>
      </c>
      <c r="B128" s="231" t="s">
        <v>302</v>
      </c>
      <c r="C128" s="50" t="s">
        <v>303</v>
      </c>
      <c r="D128" s="51">
        <f t="shared" ref="D128:E128" si="29">SUM(D129:D132)</f>
        <v>4177.32</v>
      </c>
      <c r="E128" s="51">
        <f t="shared" si="29"/>
        <v>9172.5</v>
      </c>
      <c r="F128" s="52">
        <f t="shared" si="0"/>
        <v>219.57858148286462</v>
      </c>
    </row>
    <row r="129" spans="1:6" ht="12.75" customHeight="1" x14ac:dyDescent="0.2">
      <c r="A129" s="53">
        <v>6631</v>
      </c>
      <c r="B129" s="86" t="s">
        <v>304</v>
      </c>
      <c r="C129" s="50" t="s">
        <v>305</v>
      </c>
      <c r="D129" s="242">
        <v>4177.32</v>
      </c>
      <c r="E129" s="242">
        <v>8360</v>
      </c>
      <c r="F129" s="52">
        <f t="shared" si="0"/>
        <v>200.12831193205213</v>
      </c>
    </row>
    <row r="130" spans="1:6" ht="12.75" customHeight="1" x14ac:dyDescent="0.2">
      <c r="A130" s="53">
        <v>6632</v>
      </c>
      <c r="B130" s="232" t="s">
        <v>306</v>
      </c>
      <c r="C130" s="50" t="s">
        <v>307</v>
      </c>
      <c r="D130" s="242">
        <v>0</v>
      </c>
      <c r="E130" s="242">
        <v>812.5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143966.59</v>
      </c>
      <c r="E133" s="51">
        <f t="shared" si="30"/>
        <v>130900.29</v>
      </c>
      <c r="F133" s="52">
        <f t="shared" ref="F133:F223" si="31">IF(D133&lt;&gt;0,IF(E133/D133&gt;=100,"&gt;&gt;100",E133/D133*100),"-")</f>
        <v>90.924074814858074</v>
      </c>
    </row>
    <row r="134" spans="1:6" ht="24" x14ac:dyDescent="0.2">
      <c r="A134" s="53">
        <v>671</v>
      </c>
      <c r="B134" s="232" t="s">
        <v>314</v>
      </c>
      <c r="C134" s="50" t="s">
        <v>315</v>
      </c>
      <c r="D134" s="51">
        <f t="shared" ref="D134:E134" si="32">SUM(D135:D137)</f>
        <v>143966.59</v>
      </c>
      <c r="E134" s="51">
        <f t="shared" si="32"/>
        <v>130900.29</v>
      </c>
      <c r="F134" s="52">
        <f t="shared" si="31"/>
        <v>90.924074814858074</v>
      </c>
    </row>
    <row r="135" spans="1:6" ht="12.75" customHeight="1" x14ac:dyDescent="0.2">
      <c r="A135" s="53">
        <v>6711</v>
      </c>
      <c r="B135" s="85" t="s">
        <v>316</v>
      </c>
      <c r="C135" s="50" t="s">
        <v>317</v>
      </c>
      <c r="D135" s="242">
        <v>143966.59</v>
      </c>
      <c r="E135" s="242">
        <v>130900.29</v>
      </c>
      <c r="F135" s="52">
        <f t="shared" si="31"/>
        <v>90.924074814858074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1612079.0999999999</v>
      </c>
      <c r="E151" s="51">
        <f t="shared" si="35"/>
        <v>1827824.8199999998</v>
      </c>
      <c r="F151" s="52">
        <f t="shared" si="31"/>
        <v>113.38307282812612</v>
      </c>
    </row>
    <row r="152" spans="1:6" ht="12.75" customHeight="1" x14ac:dyDescent="0.2">
      <c r="A152" s="53">
        <v>31</v>
      </c>
      <c r="B152" s="85" t="s">
        <v>349</v>
      </c>
      <c r="C152" s="50" t="s">
        <v>35</v>
      </c>
      <c r="D152" s="51">
        <f t="shared" ref="D152:E152" si="36">D153+D158+D159</f>
        <v>1433330.0799999998</v>
      </c>
      <c r="E152" s="51">
        <f t="shared" si="36"/>
        <v>1649157.4299999997</v>
      </c>
      <c r="F152" s="52">
        <f t="shared" si="31"/>
        <v>115.05775627062818</v>
      </c>
    </row>
    <row r="153" spans="1:6" ht="12.75" customHeight="1" x14ac:dyDescent="0.2">
      <c r="A153" s="53">
        <v>311</v>
      </c>
      <c r="B153" s="85" t="s">
        <v>350</v>
      </c>
      <c r="C153" s="50" t="s">
        <v>351</v>
      </c>
      <c r="D153" s="51">
        <f t="shared" ref="D153:E153" si="37">SUM(D154:D157)</f>
        <v>1181734.2999999998</v>
      </c>
      <c r="E153" s="51">
        <f t="shared" si="37"/>
        <v>1360518.3199999998</v>
      </c>
      <c r="F153" s="52">
        <f t="shared" si="31"/>
        <v>115.1289524218769</v>
      </c>
    </row>
    <row r="154" spans="1:6" ht="12.75" customHeight="1" x14ac:dyDescent="0.2">
      <c r="A154" s="53">
        <v>3111</v>
      </c>
      <c r="B154" s="85" t="s">
        <v>352</v>
      </c>
      <c r="C154" s="50" t="s">
        <v>353</v>
      </c>
      <c r="D154" s="242">
        <v>1174367.1299999999</v>
      </c>
      <c r="E154" s="242">
        <v>1348146.63</v>
      </c>
      <c r="F154" s="52">
        <f t="shared" si="31"/>
        <v>114.79771491901344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7367.17</v>
      </c>
      <c r="E156" s="242">
        <v>12371.69</v>
      </c>
      <c r="F156" s="52">
        <f t="shared" si="31"/>
        <v>167.9300192611274</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58953.94</v>
      </c>
      <c r="E158" s="242">
        <v>63625.919999999998</v>
      </c>
      <c r="F158" s="52">
        <f t="shared" si="31"/>
        <v>107.92479688380455</v>
      </c>
    </row>
    <row r="159" spans="1:6" ht="12.75" customHeight="1" x14ac:dyDescent="0.2">
      <c r="A159" s="53">
        <v>313</v>
      </c>
      <c r="B159" s="85" t="s">
        <v>362</v>
      </c>
      <c r="C159" s="50" t="s">
        <v>363</v>
      </c>
      <c r="D159" s="51">
        <f t="shared" ref="D159:E159" si="38">SUM(D160:D162)</f>
        <v>192641.84</v>
      </c>
      <c r="E159" s="51">
        <f t="shared" si="38"/>
        <v>225013.19</v>
      </c>
      <c r="F159" s="52">
        <f t="shared" si="31"/>
        <v>116.80390407400594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192504.94</v>
      </c>
      <c r="E161" s="242">
        <v>225013.19</v>
      </c>
      <c r="F161" s="52">
        <f t="shared" si="31"/>
        <v>116.88696923829592</v>
      </c>
    </row>
    <row r="162" spans="1:6" ht="12.75" customHeight="1" x14ac:dyDescent="0.2">
      <c r="A162" s="53">
        <v>3133</v>
      </c>
      <c r="B162" s="85" t="s">
        <v>367</v>
      </c>
      <c r="C162" s="50" t="s">
        <v>368</v>
      </c>
      <c r="D162" s="242">
        <v>136.9</v>
      </c>
      <c r="E162" s="242"/>
      <c r="F162" s="52">
        <f t="shared" si="31"/>
        <v>0</v>
      </c>
    </row>
    <row r="163" spans="1:6" ht="12.75" customHeight="1" x14ac:dyDescent="0.2">
      <c r="A163" s="53">
        <v>32</v>
      </c>
      <c r="B163" s="85" t="s">
        <v>369</v>
      </c>
      <c r="C163" s="50" t="s">
        <v>370</v>
      </c>
      <c r="D163" s="51">
        <f t="shared" ref="D163:E163" si="39">D164+D169+D177+D187+D188</f>
        <v>173565.21</v>
      </c>
      <c r="E163" s="51">
        <f t="shared" si="39"/>
        <v>177394.81999999998</v>
      </c>
      <c r="F163" s="52">
        <f t="shared" si="31"/>
        <v>102.20643872121606</v>
      </c>
    </row>
    <row r="164" spans="1:6" ht="12.75" customHeight="1" x14ac:dyDescent="0.2">
      <c r="A164" s="53">
        <v>321</v>
      </c>
      <c r="B164" s="85" t="s">
        <v>371</v>
      </c>
      <c r="C164" s="50" t="s">
        <v>372</v>
      </c>
      <c r="D164" s="51">
        <f t="shared" ref="D164:E164" si="40">SUM(D165:D168)</f>
        <v>34114</v>
      </c>
      <c r="E164" s="51">
        <f t="shared" si="40"/>
        <v>37618.82</v>
      </c>
      <c r="F164" s="52">
        <f t="shared" si="31"/>
        <v>110.27384651462742</v>
      </c>
    </row>
    <row r="165" spans="1:6" ht="12.75" customHeight="1" x14ac:dyDescent="0.2">
      <c r="A165" s="53">
        <v>3211</v>
      </c>
      <c r="B165" s="85" t="s">
        <v>373</v>
      </c>
      <c r="C165" s="50" t="s">
        <v>374</v>
      </c>
      <c r="D165" s="242">
        <v>10168.209999999999</v>
      </c>
      <c r="E165" s="310">
        <v>13880.2</v>
      </c>
      <c r="F165" s="52">
        <f t="shared" si="31"/>
        <v>136.50583534368391</v>
      </c>
    </row>
    <row r="166" spans="1:6" ht="12.75" customHeight="1" x14ac:dyDescent="0.2">
      <c r="A166" s="53">
        <v>3212</v>
      </c>
      <c r="B166" s="85" t="s">
        <v>375</v>
      </c>
      <c r="C166" s="50" t="s">
        <v>376</v>
      </c>
      <c r="D166" s="242">
        <v>22803.360000000001</v>
      </c>
      <c r="E166" s="242">
        <v>22067.62</v>
      </c>
      <c r="F166" s="52">
        <f t="shared" si="31"/>
        <v>96.773545652921328</v>
      </c>
    </row>
    <row r="167" spans="1:6" ht="12.75" customHeight="1" x14ac:dyDescent="0.2">
      <c r="A167" s="53">
        <v>3213</v>
      </c>
      <c r="B167" s="85" t="s">
        <v>377</v>
      </c>
      <c r="C167" s="50" t="s">
        <v>378</v>
      </c>
      <c r="D167" s="242">
        <v>1093.6300000000001</v>
      </c>
      <c r="E167" s="242">
        <v>1515</v>
      </c>
      <c r="F167" s="52">
        <f t="shared" si="31"/>
        <v>138.52948437771457</v>
      </c>
    </row>
    <row r="168" spans="1:6" ht="12.75" customHeight="1" x14ac:dyDescent="0.2">
      <c r="A168" s="53">
        <v>3214</v>
      </c>
      <c r="B168" s="85" t="s">
        <v>379</v>
      </c>
      <c r="C168" s="50" t="s">
        <v>380</v>
      </c>
      <c r="D168" s="242">
        <v>48.8</v>
      </c>
      <c r="E168" s="242">
        <v>156</v>
      </c>
      <c r="F168" s="52">
        <f t="shared" si="31"/>
        <v>319.67213114754099</v>
      </c>
    </row>
    <row r="169" spans="1:6" ht="12.75" customHeight="1" x14ac:dyDescent="0.2">
      <c r="A169" s="53">
        <v>322</v>
      </c>
      <c r="B169" s="85" t="s">
        <v>381</v>
      </c>
      <c r="C169" s="50" t="s">
        <v>382</v>
      </c>
      <c r="D169" s="51">
        <f t="shared" ref="D169:E169" si="41">SUM(D170:D176)</f>
        <v>71994.490000000005</v>
      </c>
      <c r="E169" s="51">
        <f t="shared" si="41"/>
        <v>70216.739999999991</v>
      </c>
      <c r="F169" s="52">
        <f t="shared" si="31"/>
        <v>97.530713808792839</v>
      </c>
    </row>
    <row r="170" spans="1:6" ht="12.75" customHeight="1" x14ac:dyDescent="0.2">
      <c r="A170" s="53">
        <v>3221</v>
      </c>
      <c r="B170" s="85" t="s">
        <v>383</v>
      </c>
      <c r="C170" s="50" t="s">
        <v>384</v>
      </c>
      <c r="D170" s="242">
        <v>33004.35</v>
      </c>
      <c r="E170" s="242">
        <v>34658.519999999997</v>
      </c>
      <c r="F170" s="52">
        <f t="shared" si="31"/>
        <v>105.01197569411305</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22270.18</v>
      </c>
      <c r="E172" s="242">
        <v>21793.19</v>
      </c>
      <c r="F172" s="52">
        <f t="shared" si="31"/>
        <v>97.858167289173224</v>
      </c>
    </row>
    <row r="173" spans="1:6" ht="12.75" customHeight="1" x14ac:dyDescent="0.2">
      <c r="A173" s="53">
        <v>3224</v>
      </c>
      <c r="B173" s="85" t="s">
        <v>389</v>
      </c>
      <c r="C173" s="50" t="s">
        <v>390</v>
      </c>
      <c r="D173" s="242">
        <v>8183.91</v>
      </c>
      <c r="E173" s="242">
        <v>4799.8500000000004</v>
      </c>
      <c r="F173" s="52">
        <f t="shared" si="31"/>
        <v>58.649838524617216</v>
      </c>
    </row>
    <row r="174" spans="1:6" ht="12.75" customHeight="1" x14ac:dyDescent="0.2">
      <c r="A174" s="53">
        <v>3225</v>
      </c>
      <c r="B174" s="85" t="s">
        <v>391</v>
      </c>
      <c r="C174" s="50" t="s">
        <v>392</v>
      </c>
      <c r="D174" s="242">
        <v>7507.59</v>
      </c>
      <c r="E174" s="242">
        <v>8456.2000000000007</v>
      </c>
      <c r="F174" s="52">
        <f t="shared" si="31"/>
        <v>112.63534636281418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1028.46</v>
      </c>
      <c r="E176" s="242">
        <v>508.98</v>
      </c>
      <c r="F176" s="52">
        <f t="shared" si="31"/>
        <v>49.489528032203488</v>
      </c>
    </row>
    <row r="177" spans="1:6" ht="12.75" customHeight="1" x14ac:dyDescent="0.2">
      <c r="A177" s="53">
        <v>323</v>
      </c>
      <c r="B177" s="85" t="s">
        <v>397</v>
      </c>
      <c r="C177" s="50" t="s">
        <v>398</v>
      </c>
      <c r="D177" s="51">
        <f t="shared" ref="D177:E177" si="42">SUM(D178:D186)</f>
        <v>36651.07</v>
      </c>
      <c r="E177" s="51">
        <f t="shared" si="42"/>
        <v>44880.339999999989</v>
      </c>
      <c r="F177" s="52">
        <f t="shared" si="31"/>
        <v>122.45301433218727</v>
      </c>
    </row>
    <row r="178" spans="1:6" ht="12.75" customHeight="1" x14ac:dyDescent="0.2">
      <c r="A178" s="53">
        <v>3231</v>
      </c>
      <c r="B178" s="85" t="s">
        <v>399</v>
      </c>
      <c r="C178" s="50" t="s">
        <v>400</v>
      </c>
      <c r="D178" s="242">
        <v>1342.8</v>
      </c>
      <c r="E178" s="242">
        <v>1701.36</v>
      </c>
      <c r="F178" s="52">
        <f t="shared" si="31"/>
        <v>126.70241286863271</v>
      </c>
    </row>
    <row r="179" spans="1:6" ht="12.75" customHeight="1" x14ac:dyDescent="0.2">
      <c r="A179" s="53">
        <v>3232</v>
      </c>
      <c r="B179" s="85" t="s">
        <v>401</v>
      </c>
      <c r="C179" s="50" t="s">
        <v>402</v>
      </c>
      <c r="D179" s="242">
        <v>14505.13</v>
      </c>
      <c r="E179" s="242">
        <v>19835.599999999999</v>
      </c>
      <c r="F179" s="52">
        <f t="shared" si="31"/>
        <v>136.74886057553431</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6620.22</v>
      </c>
      <c r="E181" s="242">
        <v>7699.39</v>
      </c>
      <c r="F181" s="52">
        <f t="shared" si="31"/>
        <v>116.30111990235974</v>
      </c>
    </row>
    <row r="182" spans="1:6" ht="12.75" customHeight="1" x14ac:dyDescent="0.2">
      <c r="A182" s="53">
        <v>3235</v>
      </c>
      <c r="B182" s="85" t="s">
        <v>407</v>
      </c>
      <c r="C182" s="50" t="s">
        <v>408</v>
      </c>
      <c r="D182" s="242">
        <v>1194.48</v>
      </c>
      <c r="E182" s="242">
        <v>1194.48</v>
      </c>
      <c r="F182" s="52">
        <f t="shared" si="31"/>
        <v>100</v>
      </c>
    </row>
    <row r="183" spans="1:6" ht="12.75" customHeight="1" x14ac:dyDescent="0.2">
      <c r="A183" s="53">
        <v>3236</v>
      </c>
      <c r="B183" s="85" t="s">
        <v>409</v>
      </c>
      <c r="C183" s="50" t="s">
        <v>410</v>
      </c>
      <c r="D183" s="242">
        <v>2866.86</v>
      </c>
      <c r="E183" s="242">
        <v>2946.86</v>
      </c>
      <c r="F183" s="52">
        <f t="shared" si="31"/>
        <v>102.79050947726782</v>
      </c>
    </row>
    <row r="184" spans="1:6" ht="12.75" customHeight="1" x14ac:dyDescent="0.2">
      <c r="A184" s="53">
        <v>3237</v>
      </c>
      <c r="B184" s="85" t="s">
        <v>411</v>
      </c>
      <c r="C184" s="50" t="s">
        <v>412</v>
      </c>
      <c r="D184" s="242">
        <v>2724.2</v>
      </c>
      <c r="E184" s="242">
        <v>3555.16</v>
      </c>
      <c r="F184" s="52">
        <f t="shared" si="31"/>
        <v>130.50289993392556</v>
      </c>
    </row>
    <row r="185" spans="1:6" ht="12.75" customHeight="1" x14ac:dyDescent="0.2">
      <c r="A185" s="53">
        <v>3238</v>
      </c>
      <c r="B185" s="85" t="s">
        <v>413</v>
      </c>
      <c r="C185" s="50" t="s">
        <v>414</v>
      </c>
      <c r="D185" s="242">
        <v>3166.65</v>
      </c>
      <c r="E185" s="242">
        <v>5608.53</v>
      </c>
      <c r="F185" s="52">
        <f t="shared" si="31"/>
        <v>177.11240585476764</v>
      </c>
    </row>
    <row r="186" spans="1:6" ht="12.75" customHeight="1" x14ac:dyDescent="0.2">
      <c r="A186" s="53">
        <v>3239</v>
      </c>
      <c r="B186" s="85" t="s">
        <v>415</v>
      </c>
      <c r="C186" s="50" t="s">
        <v>416</v>
      </c>
      <c r="D186" s="242">
        <v>4230.7299999999996</v>
      </c>
      <c r="E186" s="242">
        <v>2338.96</v>
      </c>
      <c r="F186" s="52">
        <f t="shared" si="31"/>
        <v>55.285021733837901</v>
      </c>
    </row>
    <row r="187" spans="1:6" ht="12.75" customHeight="1" x14ac:dyDescent="0.2">
      <c r="A187" s="53">
        <v>324</v>
      </c>
      <c r="B187" s="85" t="s">
        <v>417</v>
      </c>
      <c r="C187" s="50" t="s">
        <v>418</v>
      </c>
      <c r="D187" s="242">
        <v>805.94</v>
      </c>
      <c r="E187" s="242">
        <v>753.96</v>
      </c>
      <c r="F187" s="52">
        <f t="shared" si="31"/>
        <v>93.550388366379636</v>
      </c>
    </row>
    <row r="188" spans="1:6" ht="12.75" customHeight="1" x14ac:dyDescent="0.2">
      <c r="A188" s="53">
        <v>329</v>
      </c>
      <c r="B188" s="85" t="s">
        <v>419</v>
      </c>
      <c r="C188" s="50" t="s">
        <v>420</v>
      </c>
      <c r="D188" s="51">
        <f t="shared" ref="D188:E188" si="43">SUM(D189:D195)</f>
        <v>29999.71</v>
      </c>
      <c r="E188" s="51">
        <f t="shared" si="43"/>
        <v>23924.959999999999</v>
      </c>
      <c r="F188" s="52">
        <f t="shared" si="31"/>
        <v>79.750637589496705</v>
      </c>
    </row>
    <row r="189" spans="1:6" ht="12.75" customHeight="1" x14ac:dyDescent="0.2">
      <c r="A189" s="53">
        <v>3291</v>
      </c>
      <c r="B189" s="232" t="s">
        <v>421</v>
      </c>
      <c r="C189" s="50" t="s">
        <v>422</v>
      </c>
      <c r="D189" s="242">
        <v>510</v>
      </c>
      <c r="E189" s="242">
        <v>350</v>
      </c>
      <c r="F189" s="52">
        <f t="shared" si="31"/>
        <v>68.627450980392155</v>
      </c>
    </row>
    <row r="190" spans="1:6" ht="12.75" customHeight="1" x14ac:dyDescent="0.2">
      <c r="A190" s="53">
        <v>3292</v>
      </c>
      <c r="B190" s="85" t="s">
        <v>423</v>
      </c>
      <c r="C190" s="50" t="s">
        <v>424</v>
      </c>
      <c r="D190" s="242">
        <v>2808</v>
      </c>
      <c r="E190" s="242">
        <v>2826</v>
      </c>
      <c r="F190" s="52">
        <f t="shared" si="31"/>
        <v>100.64102564102564</v>
      </c>
    </row>
    <row r="191" spans="1:6" ht="12.75" customHeight="1" x14ac:dyDescent="0.2">
      <c r="A191" s="53">
        <v>3293</v>
      </c>
      <c r="B191" s="85" t="s">
        <v>425</v>
      </c>
      <c r="C191" s="50" t="s">
        <v>426</v>
      </c>
      <c r="D191" s="242">
        <v>2665.21</v>
      </c>
      <c r="E191" s="242">
        <v>5226.2700000000004</v>
      </c>
      <c r="F191" s="52">
        <f t="shared" si="31"/>
        <v>196.09224038631103</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4158.41</v>
      </c>
      <c r="E193" s="242">
        <v>2107.13</v>
      </c>
      <c r="F193" s="52">
        <f t="shared" si="31"/>
        <v>50.671530705245516</v>
      </c>
    </row>
    <row r="194" spans="1:6" ht="12.75" customHeight="1" x14ac:dyDescent="0.2">
      <c r="A194" s="53" t="s">
        <v>431</v>
      </c>
      <c r="B194" s="85" t="s">
        <v>432</v>
      </c>
      <c r="C194" s="50" t="s">
        <v>431</v>
      </c>
      <c r="D194" s="242">
        <v>5924.28</v>
      </c>
      <c r="E194" s="242"/>
      <c r="F194" s="52">
        <f t="shared" si="31"/>
        <v>0</v>
      </c>
    </row>
    <row r="195" spans="1:6" ht="12.75" customHeight="1" x14ac:dyDescent="0.2">
      <c r="A195" s="53">
        <v>3299</v>
      </c>
      <c r="B195" s="85" t="s">
        <v>433</v>
      </c>
      <c r="C195" s="50" t="s">
        <v>434</v>
      </c>
      <c r="D195" s="242">
        <v>13898.81</v>
      </c>
      <c r="E195" s="242">
        <v>13380.56</v>
      </c>
      <c r="F195" s="52">
        <f t="shared" si="31"/>
        <v>96.271263511048787</v>
      </c>
    </row>
    <row r="196" spans="1:6" ht="12.75" customHeight="1" x14ac:dyDescent="0.2">
      <c r="A196" s="53">
        <v>34</v>
      </c>
      <c r="B196" s="232" t="s">
        <v>435</v>
      </c>
      <c r="C196" s="50" t="s">
        <v>436</v>
      </c>
      <c r="D196" s="51">
        <f t="shared" ref="D196:E196" si="44">D197+D202+D210</f>
        <v>5130.95</v>
      </c>
      <c r="E196" s="51">
        <f t="shared" si="44"/>
        <v>1218.57</v>
      </c>
      <c r="F196" s="52">
        <f t="shared" si="31"/>
        <v>23.749403131973612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5130.95</v>
      </c>
      <c r="E210" s="51">
        <f t="shared" si="47"/>
        <v>1218.57</v>
      </c>
      <c r="F210" s="52">
        <f t="shared" si="31"/>
        <v>23.749403131973612</v>
      </c>
    </row>
    <row r="211" spans="1:6" ht="12.75" customHeight="1" x14ac:dyDescent="0.2">
      <c r="A211" s="53">
        <v>3431</v>
      </c>
      <c r="B211" s="232" t="s">
        <v>465</v>
      </c>
      <c r="C211" s="50" t="s">
        <v>466</v>
      </c>
      <c r="D211" s="242">
        <v>1272.29</v>
      </c>
      <c r="E211" s="242">
        <v>1218.57</v>
      </c>
      <c r="F211" s="52">
        <f t="shared" si="31"/>
        <v>95.777692192817682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3858.66</v>
      </c>
      <c r="E213" s="242">
        <v>0</v>
      </c>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52.86</v>
      </c>
      <c r="E263" s="51">
        <f t="shared" si="68"/>
        <v>54</v>
      </c>
      <c r="F263" s="52">
        <f t="shared" ref="F263:F267" si="69">IF(D263&lt;&gt;0,IF(E263/D263&gt;=100,"&gt;&gt;100",E263/D263*100),"-")</f>
        <v>102.15664018161181</v>
      </c>
    </row>
    <row r="264" spans="1:6" ht="12.75" customHeight="1" x14ac:dyDescent="0.2">
      <c r="A264" s="53">
        <v>381</v>
      </c>
      <c r="B264" s="85" t="s">
        <v>567</v>
      </c>
      <c r="C264" s="50" t="s">
        <v>568</v>
      </c>
      <c r="D264" s="51">
        <f t="shared" ref="D264:E264" si="70">SUM(D265:D267)</f>
        <v>52.86</v>
      </c>
      <c r="E264" s="51">
        <f t="shared" si="70"/>
        <v>54</v>
      </c>
      <c r="F264" s="52">
        <f t="shared" si="69"/>
        <v>102.15664018161181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52.86</v>
      </c>
      <c r="E266" s="242">
        <v>54</v>
      </c>
      <c r="F266" s="52">
        <f t="shared" si="69"/>
        <v>102.15664018161181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1612079.0999999999</v>
      </c>
      <c r="E289" s="51">
        <f t="shared" si="79"/>
        <v>1827824.8199999998</v>
      </c>
      <c r="F289" s="52">
        <f t="shared" si="76"/>
        <v>113.38307282812612</v>
      </c>
    </row>
    <row r="290" spans="1:6" ht="12.75" customHeight="1" x14ac:dyDescent="0.2">
      <c r="A290" s="53" t="s">
        <v>608</v>
      </c>
      <c r="B290" s="85" t="s">
        <v>619</v>
      </c>
      <c r="C290" s="50" t="s">
        <v>620</v>
      </c>
      <c r="D290" s="51">
        <f>IF(D6&gt;=D289,D6-D289,0)</f>
        <v>35707.210000000196</v>
      </c>
      <c r="E290" s="51">
        <f>IF(E6&gt;=E289,E6-E289,0)</f>
        <v>0</v>
      </c>
      <c r="F290" s="52">
        <f t="shared" si="76"/>
        <v>0</v>
      </c>
    </row>
    <row r="291" spans="1:6" ht="12.75" customHeight="1" x14ac:dyDescent="0.2">
      <c r="A291" s="53" t="s">
        <v>608</v>
      </c>
      <c r="B291" s="85" t="s">
        <v>621</v>
      </c>
      <c r="C291" s="50" t="s">
        <v>622</v>
      </c>
      <c r="D291" s="51">
        <f>IF(D289&gt;=D6,D289-D6,0)</f>
        <v>0</v>
      </c>
      <c r="E291" s="51">
        <f>IF(E289&gt;=E6,E289-E6,0)</f>
        <v>7621.5099999997765</v>
      </c>
      <c r="F291" s="52" t="str">
        <f t="shared" si="76"/>
        <v>-</v>
      </c>
    </row>
    <row r="292" spans="1:6" ht="12.75" customHeight="1" x14ac:dyDescent="0.2">
      <c r="A292" s="53">
        <v>92211</v>
      </c>
      <c r="B292" s="85" t="s">
        <v>623</v>
      </c>
      <c r="C292" s="50" t="s">
        <v>624</v>
      </c>
      <c r="D292" s="242">
        <v>0</v>
      </c>
      <c r="E292" s="242">
        <v>20033.189999999999</v>
      </c>
      <c r="F292" s="52" t="str">
        <f t="shared" si="76"/>
        <v>-</v>
      </c>
    </row>
    <row r="293" spans="1:6" ht="12.75" customHeight="1" x14ac:dyDescent="0.2">
      <c r="A293" s="53">
        <v>92221</v>
      </c>
      <c r="B293" s="85" t="s">
        <v>625</v>
      </c>
      <c r="C293" s="50" t="s">
        <v>626</v>
      </c>
      <c r="D293" s="242">
        <v>3733.83</v>
      </c>
      <c r="E293" s="242">
        <v>0</v>
      </c>
      <c r="F293" s="52">
        <f t="shared" si="76"/>
        <v>0</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v>704</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15619.83</v>
      </c>
      <c r="E350" s="51">
        <f t="shared" si="95"/>
        <v>11675.8</v>
      </c>
      <c r="F350" s="52">
        <f t="shared" si="81"/>
        <v>74.749853231437214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15619.83</v>
      </c>
      <c r="E363" s="51">
        <f t="shared" si="99"/>
        <v>11675.8</v>
      </c>
      <c r="F363" s="52">
        <f t="shared" si="81"/>
        <v>74.749853231437214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13941.24</v>
      </c>
      <c r="E369" s="51">
        <f t="shared" si="101"/>
        <v>10755.76</v>
      </c>
      <c r="F369" s="52">
        <f t="shared" si="81"/>
        <v>77.150669524375175</v>
      </c>
    </row>
    <row r="370" spans="1:6" ht="12.75" customHeight="1" x14ac:dyDescent="0.2">
      <c r="A370" s="53">
        <v>4221</v>
      </c>
      <c r="B370" s="85" t="s">
        <v>674</v>
      </c>
      <c r="C370" s="50" t="s">
        <v>766</v>
      </c>
      <c r="D370" s="242">
        <v>3732.41</v>
      </c>
      <c r="E370" s="242">
        <v>4997.46</v>
      </c>
      <c r="F370" s="52">
        <f t="shared" si="81"/>
        <v>133.89365048319988</v>
      </c>
    </row>
    <row r="371" spans="1:6" ht="12.75" customHeight="1" x14ac:dyDescent="0.2">
      <c r="A371" s="53">
        <v>4222</v>
      </c>
      <c r="B371" s="85" t="s">
        <v>767</v>
      </c>
      <c r="C371" s="50" t="s">
        <v>768</v>
      </c>
      <c r="D371" s="242">
        <v>893.75</v>
      </c>
      <c r="E371" s="242">
        <v>0</v>
      </c>
      <c r="F371" s="52">
        <f t="shared" si="81"/>
        <v>0</v>
      </c>
    </row>
    <row r="372" spans="1:6" ht="12.75" customHeight="1" x14ac:dyDescent="0.2">
      <c r="A372" s="53">
        <v>4223</v>
      </c>
      <c r="B372" s="85" t="s">
        <v>678</v>
      </c>
      <c r="C372" s="50" t="s">
        <v>769</v>
      </c>
      <c r="D372" s="242">
        <v>2635.73</v>
      </c>
      <c r="E372" s="242">
        <v>990.9</v>
      </c>
      <c r="F372" s="52">
        <f t="shared" si="81"/>
        <v>37.594897808197345</v>
      </c>
    </row>
    <row r="373" spans="1:6" ht="12.75" customHeight="1" x14ac:dyDescent="0.2">
      <c r="A373" s="53">
        <v>4224</v>
      </c>
      <c r="B373" s="85" t="s">
        <v>680</v>
      </c>
      <c r="C373" s="50" t="s">
        <v>770</v>
      </c>
      <c r="D373" s="242">
        <v>0</v>
      </c>
      <c r="E373" s="242">
        <v>1960.15</v>
      </c>
      <c r="F373" s="52" t="str">
        <f t="shared" si="81"/>
        <v>-</v>
      </c>
    </row>
    <row r="374" spans="1:6" ht="12.75" customHeight="1" x14ac:dyDescent="0.2">
      <c r="A374" s="53">
        <v>4225</v>
      </c>
      <c r="B374" s="85" t="s">
        <v>682</v>
      </c>
      <c r="C374" s="50" t="s">
        <v>771</v>
      </c>
      <c r="D374" s="242">
        <v>6679.35</v>
      </c>
      <c r="E374" s="242">
        <v>2807.25</v>
      </c>
      <c r="F374" s="52">
        <f t="shared" si="81"/>
        <v>42.028790226593905</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1678.59</v>
      </c>
      <c r="E383" s="51">
        <f t="shared" si="103"/>
        <v>920.04</v>
      </c>
      <c r="F383" s="52">
        <f t="shared" si="81"/>
        <v>54.810287205333054</v>
      </c>
    </row>
    <row r="384" spans="1:6" ht="12.75" customHeight="1" x14ac:dyDescent="0.2">
      <c r="A384" s="53">
        <v>4241</v>
      </c>
      <c r="B384" s="85" t="s">
        <v>783</v>
      </c>
      <c r="C384" s="50" t="s">
        <v>784</v>
      </c>
      <c r="D384" s="242">
        <v>1678.59</v>
      </c>
      <c r="E384" s="242">
        <v>920.04</v>
      </c>
      <c r="F384" s="52">
        <f t="shared" si="81"/>
        <v>54.810287205333054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15619.83</v>
      </c>
      <c r="E408" s="51">
        <f t="shared" si="111"/>
        <v>11675.8</v>
      </c>
      <c r="F408" s="52">
        <f t="shared" si="81"/>
        <v>74.749853231437214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1647786.31</v>
      </c>
      <c r="E412" s="51">
        <f>E6+E298</f>
        <v>1820203.31</v>
      </c>
      <c r="F412" s="52">
        <f t="shared" si="81"/>
        <v>110.46355337179612</v>
      </c>
    </row>
    <row r="413" spans="1:6" ht="12.75" customHeight="1" x14ac:dyDescent="0.2">
      <c r="A413" s="53" t="s">
        <v>608</v>
      </c>
      <c r="B413" s="85" t="s">
        <v>831</v>
      </c>
      <c r="C413" s="50" t="s">
        <v>832</v>
      </c>
      <c r="D413" s="51">
        <f t="shared" ref="D413:E413" si="112">D289+D350</f>
        <v>1627698.93</v>
      </c>
      <c r="E413" s="51">
        <f t="shared" si="112"/>
        <v>1839500.6199999999</v>
      </c>
      <c r="F413" s="52">
        <f t="shared" si="81"/>
        <v>113.01233822154076</v>
      </c>
    </row>
    <row r="414" spans="1:6" ht="12.75" customHeight="1" x14ac:dyDescent="0.2">
      <c r="A414" s="53" t="s">
        <v>608</v>
      </c>
      <c r="B414" s="85" t="s">
        <v>833</v>
      </c>
      <c r="C414" s="50" t="s">
        <v>834</v>
      </c>
      <c r="D414" s="51">
        <f t="shared" ref="D414:E414" si="113">IF(D412&gt;=D413,D412-D413,0)</f>
        <v>20087.380000000121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19297.309999999823</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20033.189999999999</v>
      </c>
      <c r="F416" s="52" t="str">
        <f t="shared" si="81"/>
        <v>-</v>
      </c>
    </row>
    <row r="417" spans="1:6" ht="12.75" customHeight="1" x14ac:dyDescent="0.2">
      <c r="A417" s="60" t="s">
        <v>837</v>
      </c>
      <c r="B417" s="85" t="s">
        <v>840</v>
      </c>
      <c r="C417" s="61" t="s">
        <v>841</v>
      </c>
      <c r="D417" s="51">
        <f t="shared" ref="D417:E417" si="116">IF(D293-D292+D410-D409&gt;=0,D293-D292+D410-D409,0)</f>
        <v>3733.83</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1647786.31</v>
      </c>
      <c r="E639" s="51">
        <f t="shared" si="180"/>
        <v>1820203.31</v>
      </c>
      <c r="F639" s="52">
        <f t="shared" si="119"/>
        <v>110.46355337179612</v>
      </c>
    </row>
    <row r="640" spans="1:6" ht="12.75" customHeight="1" x14ac:dyDescent="0.2">
      <c r="A640" s="53" t="s">
        <v>608</v>
      </c>
      <c r="B640" s="85" t="s">
        <v>1277</v>
      </c>
      <c r="C640" s="50" t="s">
        <v>1278</v>
      </c>
      <c r="D640" s="51">
        <f t="shared" ref="D640:E640" si="181">D413+D528</f>
        <v>1627698.93</v>
      </c>
      <c r="E640" s="51">
        <f t="shared" si="181"/>
        <v>1839500.6199999999</v>
      </c>
      <c r="F640" s="52">
        <f t="shared" si="119"/>
        <v>113.01233822154076</v>
      </c>
    </row>
    <row r="641" spans="1:6" ht="12.75" customHeight="1" x14ac:dyDescent="0.2">
      <c r="A641" s="53" t="s">
        <v>608</v>
      </c>
      <c r="B641" s="85" t="s">
        <v>1279</v>
      </c>
      <c r="C641" s="50" t="s">
        <v>1280</v>
      </c>
      <c r="D641" s="51">
        <f t="shared" ref="D641:E641" si="182">IF(D639&gt;=D640,D639-D640,0)</f>
        <v>20087.380000000121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19297.309999999823</v>
      </c>
      <c r="F642" s="52" t="str">
        <f t="shared" si="119"/>
        <v>-</v>
      </c>
    </row>
    <row r="643" spans="1:6" ht="24" x14ac:dyDescent="0.2">
      <c r="A643" s="60" t="s">
        <v>1283</v>
      </c>
      <c r="B643" s="85" t="s">
        <v>1284</v>
      </c>
      <c r="C643" s="61" t="s">
        <v>1283</v>
      </c>
      <c r="D643" s="51">
        <f t="shared" ref="D643:E643" si="184">IF(D416-D417+D637-D638&gt;=0,D416-D417+D637-D638,0)</f>
        <v>0</v>
      </c>
      <c r="E643" s="51">
        <f t="shared" si="184"/>
        <v>20033.189999999999</v>
      </c>
      <c r="F643" s="52" t="str">
        <f t="shared" si="119"/>
        <v>-</v>
      </c>
    </row>
    <row r="644" spans="1:6" ht="24" x14ac:dyDescent="0.2">
      <c r="A644" s="60" t="s">
        <v>1285</v>
      </c>
      <c r="B644" s="85" t="s">
        <v>1286</v>
      </c>
      <c r="C644" s="61" t="s">
        <v>1285</v>
      </c>
      <c r="D644" s="51">
        <f t="shared" ref="D644:E644" si="185">IF(D417-D416+D638-D637&gt;=0,D417-D416+D638-D637,0)</f>
        <v>3733.83</v>
      </c>
      <c r="E644" s="51">
        <f t="shared" si="185"/>
        <v>0</v>
      </c>
      <c r="F644" s="52">
        <f t="shared" si="119"/>
        <v>0</v>
      </c>
    </row>
    <row r="645" spans="1:6" ht="24" x14ac:dyDescent="0.2">
      <c r="A645" s="53" t="s">
        <v>608</v>
      </c>
      <c r="B645" s="85" t="s">
        <v>1287</v>
      </c>
      <c r="C645" s="50" t="s">
        <v>1288</v>
      </c>
      <c r="D645" s="51">
        <f t="shared" ref="D645:E645" si="186">IF(D641+D643-D642-D644&gt;=0,D641+D643-D642-D644,0)</f>
        <v>16353.550000000121</v>
      </c>
      <c r="E645" s="51">
        <f t="shared" si="186"/>
        <v>735.88000000017564</v>
      </c>
      <c r="F645" s="52">
        <f t="shared" si="119"/>
        <v>4.4998180823134444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113442.49</v>
      </c>
      <c r="E647" s="243">
        <v>136468.63</v>
      </c>
      <c r="F647" s="57">
        <f t="shared" si="119"/>
        <v>120.29763274765919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22449.56</v>
      </c>
      <c r="E649" s="242">
        <v>19448.12</v>
      </c>
      <c r="F649" s="52">
        <f t="shared" ref="F649:F724" si="188">IF(D649&lt;&gt;0,IF(E649/D649&gt;=100,"&gt;&gt;100",E649/D649*100),"-")</f>
        <v>86.63029475856095</v>
      </c>
    </row>
    <row r="650" spans="1:6" ht="12.75" customHeight="1" x14ac:dyDescent="0.2">
      <c r="A650" s="53" t="s">
        <v>1296</v>
      </c>
      <c r="B650" s="85" t="s">
        <v>1297</v>
      </c>
      <c r="C650" s="50" t="s">
        <v>1296</v>
      </c>
      <c r="D650" s="242">
        <v>238629.65</v>
      </c>
      <c r="E650" s="242">
        <v>220993.74</v>
      </c>
      <c r="F650" s="52">
        <f t="shared" si="188"/>
        <v>92.609505985530291</v>
      </c>
    </row>
    <row r="651" spans="1:6" ht="12.75" customHeight="1" x14ac:dyDescent="0.2">
      <c r="A651" s="53" t="s">
        <v>1298</v>
      </c>
      <c r="B651" s="85" t="s">
        <v>1299</v>
      </c>
      <c r="C651" s="50" t="s">
        <v>1298</v>
      </c>
      <c r="D651" s="242">
        <v>241631.09</v>
      </c>
      <c r="E651" s="242">
        <v>228918.57</v>
      </c>
      <c r="F651" s="52">
        <f t="shared" si="188"/>
        <v>94.73887238599967</v>
      </c>
    </row>
    <row r="652" spans="1:6" ht="24" x14ac:dyDescent="0.2">
      <c r="A652" s="53">
        <v>11</v>
      </c>
      <c r="B652" s="85" t="s">
        <v>1300</v>
      </c>
      <c r="C652" s="50" t="s">
        <v>1301</v>
      </c>
      <c r="D652" s="51">
        <f t="shared" ref="D652:E652" si="189">+D649+D650-D651</f>
        <v>19448.119999999995</v>
      </c>
      <c r="E652" s="51">
        <f t="shared" si="189"/>
        <v>11523.289999999979</v>
      </c>
      <c r="F652" s="52">
        <f t="shared" si="188"/>
        <v>59.251434071776508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62</v>
      </c>
      <c r="E654" s="262">
        <v>62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57</v>
      </c>
      <c r="E656" s="262">
        <v>56</v>
      </c>
      <c r="F656" s="52">
        <f t="shared" si="188"/>
        <v>98.245614035087712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1339396.3400000001</v>
      </c>
      <c r="E675" s="242">
        <v>1637195.06</v>
      </c>
      <c r="F675" s="52">
        <f t="shared" si="188"/>
        <v>122.23380123615985</v>
      </c>
    </row>
    <row r="676" spans="1:6" ht="24" x14ac:dyDescent="0.2">
      <c r="A676" s="53">
        <v>63613</v>
      </c>
      <c r="B676" s="232" t="s">
        <v>1349</v>
      </c>
      <c r="C676" s="50" t="s">
        <v>1350</v>
      </c>
      <c r="D676" s="242">
        <v>271.19</v>
      </c>
      <c r="E676" s="242">
        <v>137.49</v>
      </c>
      <c r="F676" s="52">
        <f t="shared" si="188"/>
        <v>50.698772078616472</v>
      </c>
    </row>
    <row r="677" spans="1:6" ht="24" x14ac:dyDescent="0.2">
      <c r="A677" s="53">
        <v>63622</v>
      </c>
      <c r="B677" s="232" t="s">
        <v>1351</v>
      </c>
      <c r="C677" s="50" t="s">
        <v>1352</v>
      </c>
      <c r="D677" s="242">
        <v>663</v>
      </c>
      <c r="E677" s="242">
        <v>882.66</v>
      </c>
      <c r="F677" s="52">
        <f t="shared" si="188"/>
        <v>133.13122171945702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11516.5</v>
      </c>
      <c r="E697" s="242"/>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437.5</v>
      </c>
      <c r="E710" s="242">
        <v>795</v>
      </c>
      <c r="F710" s="52">
        <f t="shared" si="188"/>
        <v>181.71428571428572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4139.95</v>
      </c>
      <c r="E716" s="242">
        <v>4359.6400000000003</v>
      </c>
      <c r="F716" s="52">
        <f t="shared" si="188"/>
        <v>105.30658582833128</v>
      </c>
    </row>
    <row r="717" spans="1:6" ht="12.75" customHeight="1" x14ac:dyDescent="0.2">
      <c r="A717" s="53">
        <v>31215</v>
      </c>
      <c r="B717" s="85" t="s">
        <v>1413</v>
      </c>
      <c r="C717" s="50" t="s">
        <v>1414</v>
      </c>
      <c r="D717" s="242">
        <v>3066.58</v>
      </c>
      <c r="E717" s="242">
        <v>1765.76</v>
      </c>
      <c r="F717" s="52">
        <f t="shared" si="188"/>
        <v>57.580757717065921</v>
      </c>
    </row>
    <row r="718" spans="1:6" ht="12.75" customHeight="1" x14ac:dyDescent="0.2">
      <c r="A718" s="53">
        <v>32121</v>
      </c>
      <c r="B718" s="85" t="s">
        <v>1415</v>
      </c>
      <c r="C718" s="50" t="s">
        <v>1416</v>
      </c>
      <c r="D718" s="242">
        <v>22803.360000000001</v>
      </c>
      <c r="E718" s="242">
        <v>22067.62</v>
      </c>
      <c r="F718" s="52">
        <f t="shared" si="188"/>
        <v>96.773545652921328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2866.86</v>
      </c>
      <c r="E720" s="242">
        <v>2946.86</v>
      </c>
      <c r="F720" s="52">
        <f t="shared" si="188"/>
        <v>102.79050947726782</v>
      </c>
    </row>
    <row r="721" spans="1:6" ht="12.75" customHeight="1" x14ac:dyDescent="0.2">
      <c r="A721" s="53" t="s">
        <v>1421</v>
      </c>
      <c r="B721" s="85" t="s">
        <v>1422</v>
      </c>
      <c r="C721" s="50" t="s">
        <v>1421</v>
      </c>
      <c r="D721" s="242">
        <v>2220.09</v>
      </c>
      <c r="E721" s="242">
        <v>2129.0100000000002</v>
      </c>
      <c r="F721" s="52">
        <f t="shared" si="188"/>
        <v>95.897463616339877</v>
      </c>
    </row>
    <row r="722" spans="1:6" ht="12.75" customHeight="1" x14ac:dyDescent="0.2">
      <c r="A722" s="53" t="s">
        <v>1423</v>
      </c>
      <c r="B722" s="85" t="s">
        <v>1424</v>
      </c>
      <c r="C722" s="50" t="s">
        <v>1423</v>
      </c>
      <c r="D722" s="242">
        <v>379.69</v>
      </c>
      <c r="E722" s="242">
        <v>676.15</v>
      </c>
      <c r="F722" s="52">
        <f t="shared" si="188"/>
        <v>178.07948589638914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2" sqref="B1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638928.03</v>
      </c>
      <c r="E6" s="229">
        <f t="shared" si="0"/>
        <v>726514.24</v>
      </c>
      <c r="F6" s="230">
        <f t="shared" ref="F6:F260" si="1">IF(D6&gt;0,IF(E6/D6&gt;=100,"&gt;&gt;100",E6/D6*100),"-")</f>
        <v>113.70830608261151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499357.87</v>
      </c>
      <c r="E7" s="104">
        <f t="shared" si="2"/>
        <v>566121.29</v>
      </c>
      <c r="F7" s="93">
        <f t="shared" si="1"/>
        <v>113.36985436917215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5100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5100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499357.87</v>
      </c>
      <c r="E12" s="104">
        <f t="shared" si="3"/>
        <v>566121.29</v>
      </c>
      <c r="F12" s="93">
        <f t="shared" si="1"/>
        <v>113.36985436917215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460876.24</v>
      </c>
      <c r="E13" s="104">
        <f t="shared" si="4"/>
        <v>441575.28</v>
      </c>
      <c r="F13" s="93">
        <f t="shared" si="1"/>
        <v>95.812116502252337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1544076.83</v>
      </c>
      <c r="E15" s="247">
        <v>1544076.83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1083200.5900000001</v>
      </c>
      <c r="E18" s="247">
        <v>1102501.55</v>
      </c>
      <c r="F18" s="93">
        <f t="shared" si="1"/>
        <v>101.78184541055317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35626.459999999963</v>
      </c>
      <c r="E19" s="104">
        <f t="shared" si="5"/>
        <v>122207.03000000003</v>
      </c>
      <c r="F19" s="93">
        <f t="shared" si="1"/>
        <v>343.02321925894449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237140.99</v>
      </c>
      <c r="E20" s="247">
        <v>280108.17</v>
      </c>
      <c r="F20" s="93">
        <f t="shared" si="1"/>
        <v>118.11883301996842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6653.9</v>
      </c>
      <c r="E21" s="247">
        <v>45387.76</v>
      </c>
      <c r="F21" s="93">
        <f t="shared" si="1"/>
        <v>682.12266490328989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18097.240000000002</v>
      </c>
      <c r="E22" s="247">
        <v>19088.14</v>
      </c>
      <c r="F22" s="93">
        <f t="shared" si="1"/>
        <v>105.47542056136736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1960.15</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412828.46</v>
      </c>
      <c r="E24" s="247">
        <v>464979.46</v>
      </c>
      <c r="F24" s="93">
        <f t="shared" si="1"/>
        <v>112.63260774220846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1138.9100000000001</v>
      </c>
      <c r="E26" s="247">
        <v>20398.91</v>
      </c>
      <c r="F26" s="93">
        <f t="shared" si="1"/>
        <v>1791.0906041741664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640233.04</v>
      </c>
      <c r="E28" s="247">
        <v>709715.56</v>
      </c>
      <c r="F28" s="93">
        <f t="shared" si="1"/>
        <v>110.85269201352057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420.45</v>
      </c>
      <c r="E29" s="104">
        <f t="shared" si="6"/>
        <v>291.09000000000003</v>
      </c>
      <c r="F29" s="93">
        <f t="shared" si="1"/>
        <v>69.232964680699254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870.27</v>
      </c>
      <c r="E30" s="247">
        <v>870.27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449.82</v>
      </c>
      <c r="E34" s="247">
        <v>579.17999999999995</v>
      </c>
      <c r="F34" s="93">
        <f t="shared" si="1"/>
        <v>128.75816993464051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2434.7200000000012</v>
      </c>
      <c r="E35" s="104">
        <f t="shared" si="7"/>
        <v>2047.8899999999994</v>
      </c>
      <c r="F35" s="93">
        <f t="shared" si="1"/>
        <v>84.11193073536171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38144.720000000001</v>
      </c>
      <c r="E36" s="247">
        <v>39064.76</v>
      </c>
      <c r="F36" s="93">
        <f t="shared" si="1"/>
        <v>102.411972089453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35710</v>
      </c>
      <c r="E40" s="247">
        <v>37016.870000000003</v>
      </c>
      <c r="F40" s="93">
        <f t="shared" si="1"/>
        <v>103.65967516101932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90980.65</v>
      </c>
      <c r="E54" s="247">
        <v>94261.24</v>
      </c>
      <c r="F54" s="93">
        <f t="shared" si="1"/>
        <v>103.60581068611843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90980.65</v>
      </c>
      <c r="E55" s="247">
        <v>94261.24</v>
      </c>
      <c r="F55" s="93">
        <f t="shared" si="1"/>
        <v>103.60581068611843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139570.16</v>
      </c>
      <c r="E68" s="104">
        <f t="shared" si="13"/>
        <v>160392.95000000001</v>
      </c>
      <c r="F68" s="93">
        <f t="shared" si="1"/>
        <v>114.91922772030927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19448.12</v>
      </c>
      <c r="E69" s="104">
        <f t="shared" si="14"/>
        <v>11523.29</v>
      </c>
      <c r="F69" s="93">
        <f t="shared" si="1"/>
        <v>59.251434071776607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19023.2</v>
      </c>
      <c r="E70" s="104">
        <f t="shared" si="15"/>
        <v>11440.43</v>
      </c>
      <c r="F70" s="93">
        <f t="shared" si="1"/>
        <v>60.139356154590182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19023.2</v>
      </c>
      <c r="E72" s="247">
        <v>11440.43</v>
      </c>
      <c r="F72" s="93">
        <f t="shared" si="1"/>
        <v>60.139356154590182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424.92</v>
      </c>
      <c r="E76" s="247">
        <v>82.86</v>
      </c>
      <c r="F76" s="93">
        <f t="shared" si="1"/>
        <v>19.500141203049985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6679.55</v>
      </c>
      <c r="E78" s="104">
        <f>E79+SUM(E82:E84)-E85+E86</f>
        <v>11543.57</v>
      </c>
      <c r="F78" s="93">
        <f t="shared" si="1"/>
        <v>172.81957616905331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68.56</v>
      </c>
      <c r="E84" s="247">
        <v>710.33</v>
      </c>
      <c r="F84" s="93">
        <f t="shared" si="1"/>
        <v>1036.0705950991833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6610.99</v>
      </c>
      <c r="E86" s="247">
        <v>10833.24</v>
      </c>
      <c r="F86" s="93">
        <f t="shared" si="1"/>
        <v>163.8671363895574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857.46</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153.46</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153.46</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704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113442.49</v>
      </c>
      <c r="E170" s="104">
        <f t="shared" si="29"/>
        <v>136468.63</v>
      </c>
      <c r="F170" s="93">
        <f t="shared" si="1"/>
        <v>120.29763274765919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113442.49</v>
      </c>
      <c r="E173" s="247">
        <v>136468.63</v>
      </c>
      <c r="F173" s="93">
        <f t="shared" si="1"/>
        <v>120.29763274765919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638928.03</v>
      </c>
      <c r="E175" s="104">
        <f t="shared" si="30"/>
        <v>726514.24</v>
      </c>
      <c r="F175" s="93">
        <f t="shared" si="1"/>
        <v>113.70830608261151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123216.61</v>
      </c>
      <c r="E176" s="104">
        <f t="shared" si="31"/>
        <v>158799.61000000002</v>
      </c>
      <c r="F176" s="93">
        <f t="shared" si="1"/>
        <v>128.87841176607603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123216.61</v>
      </c>
      <c r="E177" s="104">
        <f t="shared" si="32"/>
        <v>158799.61000000002</v>
      </c>
      <c r="F177" s="93">
        <f t="shared" si="1"/>
        <v>128.87841176607603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115112.9</v>
      </c>
      <c r="E178" s="247">
        <v>143902.84</v>
      </c>
      <c r="F178" s="93">
        <f t="shared" si="1"/>
        <v>125.01017696539658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1675.6</v>
      </c>
      <c r="E179" s="247">
        <v>8535.84</v>
      </c>
      <c r="F179" s="93">
        <f t="shared" si="1"/>
        <v>509.4199092862259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102.76</v>
      </c>
      <c r="E180" s="104">
        <f t="shared" si="33"/>
        <v>95.64</v>
      </c>
      <c r="F180" s="93">
        <f t="shared" si="1"/>
        <v>93.071233943168536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102.76</v>
      </c>
      <c r="E183" s="247">
        <v>95.64</v>
      </c>
      <c r="F183" s="93">
        <f t="shared" si="1"/>
        <v>93.071233943168536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6325.35</v>
      </c>
      <c r="E188" s="247">
        <v>6265.29</v>
      </c>
      <c r="F188" s="93">
        <f t="shared" si="1"/>
        <v>99.050487324812067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515711.42</v>
      </c>
      <c r="E237" s="104">
        <f t="shared" si="41"/>
        <v>567714.63</v>
      </c>
      <c r="F237" s="93">
        <f t="shared" si="1"/>
        <v>110.08378096416791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499357.87</v>
      </c>
      <c r="E238" s="104">
        <f t="shared" si="42"/>
        <v>566121.29</v>
      </c>
      <c r="F238" s="93">
        <f t="shared" si="1"/>
        <v>113.36985436917215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499357.87</v>
      </c>
      <c r="E239" s="104">
        <f t="shared" si="43"/>
        <v>566121.29</v>
      </c>
      <c r="F239" s="93">
        <f t="shared" si="1"/>
        <v>113.36985436917215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499357.87</v>
      </c>
      <c r="E240" s="247">
        <v>566121.29</v>
      </c>
      <c r="F240" s="93">
        <f t="shared" si="1"/>
        <v>113.36985436917215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16353.550000000001</v>
      </c>
      <c r="E245" s="104">
        <f t="shared" si="45"/>
        <v>735.88000000000102</v>
      </c>
      <c r="F245" s="93">
        <f t="shared" si="1"/>
        <v>4.4998180823124088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31310.38</v>
      </c>
      <c r="E246" s="104">
        <f t="shared" si="46"/>
        <v>11529.02</v>
      </c>
      <c r="F246" s="93">
        <f t="shared" si="1"/>
        <v>36.821718548289738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31310.38</v>
      </c>
      <c r="E247" s="247">
        <v>11529.02</v>
      </c>
      <c r="F247" s="93">
        <f t="shared" si="1"/>
        <v>36.821718548289738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14956.83</v>
      </c>
      <c r="E250" s="104">
        <f t="shared" si="47"/>
        <v>10793.14</v>
      </c>
      <c r="F250" s="93">
        <f t="shared" si="1"/>
        <v>72.161948755184085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14956.83</v>
      </c>
      <c r="E252" s="247">
        <v>10793.14</v>
      </c>
      <c r="F252" s="93">
        <f t="shared" si="1"/>
        <v>72.161948755184085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857.46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47574.51</v>
      </c>
      <c r="E259" s="104">
        <f t="shared" si="49"/>
        <v>870.09</v>
      </c>
      <c r="F259" s="93">
        <f t="shared" si="1"/>
        <v>1.8288995514614863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47574.51</v>
      </c>
      <c r="E260" s="248">
        <v>870.09</v>
      </c>
      <c r="F260" s="97">
        <f t="shared" si="1"/>
        <v>1.8288995514614863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857.46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6397.81</v>
      </c>
      <c r="E268" s="247">
        <v>7823.63</v>
      </c>
      <c r="F268" s="93">
        <f t="shared" si="50"/>
        <v>122.28606351235814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213.18</v>
      </c>
      <c r="E269" s="247">
        <v>1009.97</v>
      </c>
      <c r="F269" s="93">
        <f t="shared" si="50"/>
        <v>473.7639553429027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1999.64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123216.61</v>
      </c>
      <c r="E288" s="247">
        <v>158799.60999999999</v>
      </c>
      <c r="F288" s="93">
        <f t="shared" si="50"/>
        <v>128.87841176607603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6265.29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1627698.93</v>
      </c>
      <c r="E114" s="81">
        <f t="shared" si="22"/>
        <v>1839500.62</v>
      </c>
      <c r="F114" s="63">
        <f t="shared" si="1"/>
        <v>113.01233822154077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1627698.93</v>
      </c>
      <c r="E118" s="81">
        <f t="shared" si="24"/>
        <v>1839500.62</v>
      </c>
      <c r="F118" s="63">
        <f t="shared" si="1"/>
        <v>113.01233822154077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1627698.93</v>
      </c>
      <c r="E120" s="249">
        <v>1839500.62</v>
      </c>
      <c r="F120" s="63">
        <f t="shared" si="1"/>
        <v>113.01233822154077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1627698.93</v>
      </c>
      <c r="E141" s="106">
        <f t="shared" si="28"/>
        <v>1839500.62</v>
      </c>
      <c r="F141" s="82">
        <f t="shared" si="1"/>
        <v>113.01233822154077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4"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131931.73000000001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131931.73000000001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131931.73000000001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131931.73000000001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123216.61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1881954.9300000002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1871316.6300000001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1683663.12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175260.75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1197.57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11195.19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10638.3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1846371.93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1835733.63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1654873.18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168400.51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1204.69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11255.25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10638.3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158799.61000000034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158799.60999999999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158799.60999999999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2025-01-29T12:51:37Z</cp:lastPrinted>
  <dcterms:created xsi:type="dcterms:W3CDTF">2022-04-01T05:14:30Z</dcterms:created>
  <dcterms:modified xsi:type="dcterms:W3CDTF">2025-01-29T13:24:24Z</dcterms:modified>
</cp:coreProperties>
</file>